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desmonts01\Documents\CCI\SPOCC\2022\14-2022 avril\"/>
    </mc:Choice>
  </mc:AlternateContent>
  <bookViews>
    <workbookView xWindow="0" yWindow="0" windowWidth="25200" windowHeight="11775" activeTab="3"/>
  </bookViews>
  <sheets>
    <sheet name="CAF BRUTE" sheetId="1" r:id="rId1"/>
    <sheet name="CAF NETTE" sheetId="2" r:id="rId2"/>
    <sheet name="TRESORERIE" sheetId="4" r:id="rId3"/>
    <sheet name="TRESORERIE NETTE" sheetId="3" r:id="rId4"/>
  </sheets>
  <definedNames>
    <definedName name="_AMO_UniqueIdentifier" hidden="1">"'b9e49ab9-3724-4ab5-b34f-c3d2a4ecefd3'"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4" l="1"/>
  <c r="E7" i="4"/>
  <c r="C7" i="4"/>
  <c r="G4" i="4" l="1"/>
  <c r="G5" i="4"/>
  <c r="G6" i="4"/>
  <c r="G7" i="4"/>
  <c r="G3" i="4"/>
  <c r="H7" i="4"/>
  <c r="H6" i="4"/>
  <c r="H5" i="4"/>
  <c r="H4" i="4"/>
  <c r="H3" i="4"/>
  <c r="H7" i="3" l="1"/>
  <c r="H6" i="3"/>
  <c r="H5" i="3"/>
  <c r="H4" i="3"/>
  <c r="H3" i="3"/>
  <c r="H7" i="2"/>
  <c r="H6" i="2"/>
  <c r="H5" i="2"/>
  <c r="H4" i="2"/>
  <c r="H3" i="2"/>
  <c r="H4" i="1"/>
  <c r="H5" i="1"/>
  <c r="H6" i="1"/>
  <c r="H7" i="1"/>
  <c r="H3" i="1"/>
  <c r="G3" i="1"/>
  <c r="G7" i="1"/>
  <c r="G6" i="1"/>
  <c r="G5" i="1"/>
  <c r="G4" i="1"/>
  <c r="G7" i="2"/>
  <c r="G6" i="2"/>
  <c r="G5" i="2"/>
  <c r="G4" i="2"/>
  <c r="G3" i="2"/>
  <c r="G4" i="3"/>
  <c r="G5" i="3"/>
  <c r="G6" i="3"/>
  <c r="G7" i="3"/>
  <c r="G3" i="3"/>
</calcChain>
</file>

<file path=xl/sharedStrings.xml><?xml version="1.0" encoding="utf-8"?>
<sst xmlns="http://schemas.openxmlformats.org/spreadsheetml/2006/main" count="48" uniqueCount="16">
  <si>
    <t>Epargne brute (CAF brute) 
en M€</t>
  </si>
  <si>
    <t>Evolution</t>
  </si>
  <si>
    <t>Evolution 2022/2021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</si>
  <si>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</si>
  <si>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</si>
  <si>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</si>
  <si>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</si>
  <si>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</si>
  <si>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</si>
  <si>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Exécution 2021</t>
  </si>
  <si>
    <t>Trésorerie nette
en M€</t>
  </si>
  <si>
    <t>Exécution 2019</t>
  </si>
  <si>
    <t>Évolution 2022/2019</t>
  </si>
  <si>
    <t xml:space="preserve">Exécution 2019 </t>
  </si>
  <si>
    <t>Trésorerie 
en M€</t>
  </si>
  <si>
    <t>Exécution 2022
au 30/04/2023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</si>
</sst>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[$€-40C];[Red]\-#,##0.00\ [$€-40C]"/>
    <numFmt numFmtId="165" formatCode="0.0%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FFFF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6" fillId="0" borderId="0" xfId="0" applyFont="1"/>
    <xf numFmtId="3" fontId="8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3" fontId="6" fillId="6" borderId="1" xfId="0" quotePrefix="1" applyNumberFormat="1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/>
    </xf>
    <xf numFmtId="3" fontId="8" fillId="6" borderId="1" xfId="0" quotePrefix="1" applyNumberFormat="1" applyFont="1" applyFill="1" applyBorder="1" applyAlignment="1">
      <alignment horizontal="right" vertical="center"/>
    </xf>
    <xf numFmtId="0" fontId="8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9" fillId="0" borderId="0" xfId="0" applyFont="1"/>
    <xf numFmtId="10" fontId="10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165" fontId="7" fillId="6" borderId="1" xfId="2" applyNumberFormat="1" applyFont="1" applyFill="1" applyBorder="1" applyAlignment="1">
      <alignment vertical="center"/>
    </xf>
    <xf numFmtId="166" fontId="8" fillId="6" borderId="1" xfId="26" quotePrefix="1" applyNumberFormat="1" applyFont="1" applyFill="1" applyBorder="1" applyAlignment="1">
      <alignment horizontal="right" vertical="center"/>
    </xf>
    <xf numFmtId="3" fontId="0" fillId="0" borderId="0" xfId="0" applyNumberFormat="1"/>
    <xf numFmtId="165" fontId="0" fillId="0" borderId="0" xfId="27" applyNumberFormat="1" applyFont="1"/>
    <xf numFmtId="20" fontId="0" fillId="0" borderId="0" xfId="27" applyNumberFormat="1" applyFont="1"/>
    <xf numFmtId="165" fontId="6" fillId="0" borderId="0" xfId="27" applyNumberFormat="1" applyFont="1"/>
  </cellXfs>
  <cellStyles count="28">
    <cellStyle name="En-tête" xfId="5"/>
    <cellStyle name="Milliers" xfId="26" builtinId="3"/>
    <cellStyle name="Normal" xfId="0" builtinId="0"/>
    <cellStyle name="Normal 2" xfId="25"/>
    <cellStyle name="Normal 3" xfId="1"/>
    <cellStyle name="Pourcentage" xfId="27" builtinId="5"/>
    <cellStyle name="Pourcentage 2" xfId="2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D34970"/>
      <color rgb="FFF5D7E0"/>
      <color rgb="FFE9A1B6"/>
      <color rgb="FFDE7492"/>
      <color rgb="FFF4EAFA"/>
      <color rgb="FFDCC4EE"/>
      <color rgb="FF9751CB"/>
      <color rgb="FFB685DB"/>
      <color rgb="FFFC74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0886676331148011"/>
          <c:w val="0.8522612468057289"/>
          <c:h val="0.71967744995730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30/04/2023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12954.3</c:v>
                </c:pt>
                <c:pt idx="1">
                  <c:v>13169.7</c:v>
                </c:pt>
                <c:pt idx="2">
                  <c:v>13462.4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tx2">
                  <a:lumMod val="40000"/>
                  <a:lumOff val="6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30/04/2023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5588</c:v>
                </c:pt>
                <c:pt idx="1">
                  <c:v>5722.5</c:v>
                </c:pt>
                <c:pt idx="2">
                  <c:v>6448.4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30/04/2023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9583</c:v>
                </c:pt>
                <c:pt idx="1">
                  <c:v>11786.1</c:v>
                </c:pt>
                <c:pt idx="2">
                  <c:v>12400.9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tx2">
                  <a:lumMod val="40000"/>
                  <a:lumOff val="6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30/04/2023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6443.1</c:v>
                </c:pt>
                <c:pt idx="1">
                  <c:v>5756.9</c:v>
                </c:pt>
                <c:pt idx="2">
                  <c:v>6224.6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8983054045893725E-2"/>
          <c:y val="6.331462773399733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Evolution CAF nette par strate (en M€) </a:t>
            </a:r>
          </a:p>
        </c:rich>
      </c:tx>
      <c:layout>
        <c:manualLayout>
          <c:xMode val="edge"/>
          <c:yMode val="edge"/>
          <c:x val="0.24361433176332967"/>
          <c:y val="1.68655175951145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0886676331148011"/>
          <c:w val="0.8522612468057289"/>
          <c:h val="0.71967744995730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30/04/2023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6629.4</c:v>
                </c:pt>
                <c:pt idx="1">
                  <c:v>6822</c:v>
                </c:pt>
                <c:pt idx="2">
                  <c:v>7136.4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30/04/2023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3416.6</c:v>
                </c:pt>
                <c:pt idx="1">
                  <c:v>3264.4</c:v>
                </c:pt>
                <c:pt idx="2">
                  <c:v>3949.6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30/04/2023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6045.7</c:v>
                </c:pt>
                <c:pt idx="1">
                  <c:v>8189.2</c:v>
                </c:pt>
                <c:pt idx="2">
                  <c:v>8930.1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30/04/2023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4554.1000000000004</c:v>
                </c:pt>
                <c:pt idx="1">
                  <c:v>4006.5</c:v>
                </c:pt>
                <c:pt idx="2">
                  <c:v>4125.7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8569351535082297E-2"/>
          <c:y val="0.10161939094962527"/>
          <c:w val="0.7088563966716952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aseline="0"/>
              <a:t>Trésorerie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TRESORERIE!$B$6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1270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TRESORERIE!$C$2:$E$2</c:f>
              <c:strCache>
                <c:ptCount val="3"/>
                <c:pt idx="0">
                  <c:v>Exécution 2019 </c:v>
                </c:pt>
                <c:pt idx="1">
                  <c:v>Exécution 2021</c:v>
                </c:pt>
                <c:pt idx="2">
                  <c:v>Exécution 2022
au 30/04/2023</c:v>
                </c:pt>
              </c:strCache>
            </c:strRef>
          </c:cat>
          <c:val>
            <c:numRef>
              <c:f>TRESORERIE!$C$6:$E$6</c:f>
              <c:numCache>
                <c:formatCode>#,##0</c:formatCode>
                <c:ptCount val="3"/>
                <c:pt idx="0">
                  <c:v>3105.9</c:v>
                </c:pt>
                <c:pt idx="1">
                  <c:v>5213</c:v>
                </c:pt>
                <c:pt idx="2">
                  <c:v>2415.6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TRESORERIE!$B$5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TRESORERIE!$C$2:$E$2</c:f>
              <c:strCache>
                <c:ptCount val="3"/>
                <c:pt idx="0">
                  <c:v>Exécution 2019 </c:v>
                </c:pt>
                <c:pt idx="1">
                  <c:v>Exécution 2021</c:v>
                </c:pt>
                <c:pt idx="2">
                  <c:v>Exécution 2022
au 30/04/2023</c:v>
                </c:pt>
              </c:strCache>
            </c:strRef>
          </c:cat>
          <c:val>
            <c:numRef>
              <c:f>TRESORERIE!$C$5:$E$5</c:f>
              <c:numCache>
                <c:formatCode>#,##0</c:formatCode>
                <c:ptCount val="3"/>
                <c:pt idx="0">
                  <c:v>7236.7</c:v>
                </c:pt>
                <c:pt idx="1">
                  <c:v>12184.9</c:v>
                </c:pt>
                <c:pt idx="2">
                  <c:v>12031.2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TRESORERIE!$B$4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1270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TRESORERIE!$C$2:$E$2</c:f>
              <c:strCache>
                <c:ptCount val="3"/>
                <c:pt idx="0">
                  <c:v>Exécution 2019 </c:v>
                </c:pt>
                <c:pt idx="1">
                  <c:v>Exécution 2021</c:v>
                </c:pt>
                <c:pt idx="2">
                  <c:v>Exécution 2022
au 30/04/2023</c:v>
                </c:pt>
              </c:strCache>
            </c:strRef>
          </c:cat>
          <c:val>
            <c:numRef>
              <c:f>TRESORERIE!$C$4:$E$4</c:f>
              <c:numCache>
                <c:formatCode>#,##0</c:formatCode>
                <c:ptCount val="3"/>
                <c:pt idx="0">
                  <c:v>8863.9</c:v>
                </c:pt>
                <c:pt idx="1">
                  <c:v>10553.3</c:v>
                </c:pt>
                <c:pt idx="2">
                  <c:v>11819.4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TRESORERIE!$B$3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TRESORERIE!$C$2:$E$2</c:f>
              <c:strCache>
                <c:ptCount val="3"/>
                <c:pt idx="0">
                  <c:v>Exécution 2019 </c:v>
                </c:pt>
                <c:pt idx="1">
                  <c:v>Exécution 2021</c:v>
                </c:pt>
                <c:pt idx="2">
                  <c:v>Exécution 2022
au 30/04/2023</c:v>
                </c:pt>
              </c:strCache>
            </c:strRef>
          </c:cat>
          <c:val>
            <c:numRef>
              <c:f>TRESORERIE!$C$3:$E$3</c:f>
              <c:numCache>
                <c:formatCode>#,##0</c:formatCode>
                <c:ptCount val="3"/>
                <c:pt idx="0">
                  <c:v>24777.7</c:v>
                </c:pt>
                <c:pt idx="1">
                  <c:v>28664.3</c:v>
                </c:pt>
                <c:pt idx="2">
                  <c:v>30981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Trésorerie nette</a:t>
            </a:r>
            <a:r>
              <a:rPr lang="en-US" sz="1100" baseline="0"/>
              <a:t> </a:t>
            </a:r>
            <a:r>
              <a:rPr lang="en-US" sz="1100"/>
              <a:t>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1270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30/04/2023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1180.9000000000001</c:v>
                </c:pt>
                <c:pt idx="1">
                  <c:v>1740.5</c:v>
                </c:pt>
                <c:pt idx="2">
                  <c:v>1715.1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30/04/2023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7040.2</c:v>
                </c:pt>
                <c:pt idx="1">
                  <c:v>9987.0999999999985</c:v>
                </c:pt>
                <c:pt idx="2">
                  <c:v>12031.2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1270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30/04/2023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8524.1</c:v>
                </c:pt>
                <c:pt idx="1">
                  <c:v>10270.5</c:v>
                </c:pt>
                <c:pt idx="2">
                  <c:v>11614.5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</c:v>
                </c:pt>
                <c:pt idx="1">
                  <c:v>Exécution 2021</c:v>
                </c:pt>
                <c:pt idx="2">
                  <c:v>Exécution 2022
au 30/04/2023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23976.600000000002</c:v>
                </c:pt>
                <c:pt idx="1">
                  <c:v>27559.899999999998</c:v>
                </c:pt>
                <c:pt idx="2">
                  <c:v>30137.7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8</xdr:row>
      <xdr:rowOff>0</xdr:rowOff>
    </xdr:from>
    <xdr:to>
      <xdr:col>7</xdr:col>
      <xdr:colOff>122081</xdr:colOff>
      <xdr:row>22</xdr:row>
      <xdr:rowOff>160073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116550</xdr:colOff>
      <xdr:row>21</xdr:row>
      <xdr:rowOff>179807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412129</xdr:colOff>
      <xdr:row>24</xdr:row>
      <xdr:rowOff>19906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412129</xdr:colOff>
      <xdr:row>24</xdr:row>
      <xdr:rowOff>19906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24"/>
  <sheetViews>
    <sheetView zoomScale="85" zoomScaleNormal="85" workbookViewId="0">
      <selection activeCell="B2" sqref="B2:H7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8" width="12.7109375" customWidth="1"/>
    <col min="9" max="9" width="11.42578125" customWidth="1"/>
    <col min="10" max="16384" width="11.42578125" hidden="1"/>
  </cols>
  <sheetData>
    <row r="1" spans="1:9" x14ac:dyDescent="0.25"/>
    <row r="2" spans="1:9" ht="63" x14ac:dyDescent="0.25">
      <c r="A2" s="1"/>
      <c r="B2" s="6" t="s">
        <v>0</v>
      </c>
      <c r="C2" s="10" t="s">
        <v>11</v>
      </c>
      <c r="D2" s="10" t="s">
        <v>9</v>
      </c>
      <c r="E2" s="10" t="s">
        <v>15</v>
      </c>
      <c r="F2" s="10" t="s">
        <v>1</v>
      </c>
      <c r="G2" s="12" t="s">
        <v>12</v>
      </c>
      <c r="H2" s="12" t="s">
        <v>2</v>
      </c>
    </row>
    <row r="3" spans="1:9" ht="15.75" x14ac:dyDescent="0.25">
      <c r="A3" s="1"/>
      <c r="B3" s="3" t="s">
        <v>3</v>
      </c>
      <c r="C3" s="4">
        <v>12954.3</v>
      </c>
      <c r="D3" s="4">
        <v>13169.7</v>
      </c>
      <c r="E3" s="4">
        <v>13462.4</v>
      </c>
      <c r="F3" s="2"/>
      <c r="G3" s="17">
        <f>SIGN(C3)*(E3/C3-1)</f>
        <v>3.9222497549076474E-2</v>
      </c>
      <c r="H3" s="17">
        <f>SIGN(D3)*(E3/D3-1)</f>
        <v>2.2225259497179017E-2</v>
      </c>
    </row>
    <row r="4" spans="1:9" ht="15.75" x14ac:dyDescent="0.25">
      <c r="A4" s="1"/>
      <c r="B4" s="3" t="s">
        <v>4</v>
      </c>
      <c r="C4" s="5">
        <v>5588</v>
      </c>
      <c r="D4" s="5">
        <v>5722.5</v>
      </c>
      <c r="E4" s="5">
        <v>6448.4</v>
      </c>
      <c r="F4" s="2"/>
      <c r="G4" s="17">
        <f t="shared" ref="G4:G7" si="0">SIGN(C4)*(E4/C4-1)</f>
        <v>0.15397279885468862</v>
      </c>
      <c r="H4" s="17">
        <f t="shared" ref="H4:H7" si="1">SIGN(D4)*(E4/D4-1)</f>
        <v>0.12685015290519863</v>
      </c>
    </row>
    <row r="5" spans="1:9" ht="15.75" x14ac:dyDescent="0.25">
      <c r="A5" s="9"/>
      <c r="B5" s="3" t="s">
        <v>5</v>
      </c>
      <c r="C5" s="4">
        <v>9583</v>
      </c>
      <c r="D5" s="4">
        <v>11786.1</v>
      </c>
      <c r="E5" s="4">
        <v>12400.9</v>
      </c>
      <c r="F5" s="2"/>
      <c r="G5" s="17">
        <f t="shared" si="0"/>
        <v>0.29405196702493996</v>
      </c>
      <c r="H5" s="17">
        <f t="shared" si="1"/>
        <v>5.2163141327495888E-2</v>
      </c>
    </row>
    <row r="6" spans="1:9" ht="15.75" x14ac:dyDescent="0.25">
      <c r="A6" s="1"/>
      <c r="B6" s="3" t="s">
        <v>6</v>
      </c>
      <c r="C6" s="5">
        <v>6443.1</v>
      </c>
      <c r="D6" s="5">
        <v>5756.9</v>
      </c>
      <c r="E6" s="5">
        <v>6224.6</v>
      </c>
      <c r="F6" s="2"/>
      <c r="G6" s="17">
        <f t="shared" si="0"/>
        <v>-3.3912247210193813E-2</v>
      </c>
      <c r="H6" s="17">
        <f t="shared" si="1"/>
        <v>8.1241640466223286E-2</v>
      </c>
    </row>
    <row r="7" spans="1:9" ht="15.75" x14ac:dyDescent="0.25">
      <c r="A7" s="1"/>
      <c r="B7" s="7" t="s">
        <v>7</v>
      </c>
      <c r="C7" s="18">
        <v>34568.5</v>
      </c>
      <c r="D7" s="8">
        <v>36435.200000000004</v>
      </c>
      <c r="E7" s="8">
        <v>38536.300000000003</v>
      </c>
      <c r="F7" s="2"/>
      <c r="G7" s="17">
        <f t="shared" si="0"/>
        <v>0.11478079754689974</v>
      </c>
      <c r="H7" s="17">
        <f t="shared" si="1"/>
        <v>5.7666761812752432E-2</v>
      </c>
    </row>
    <row r="8" spans="1:9" ht="15.75" x14ac:dyDescent="0.25">
      <c r="A8" s="1"/>
      <c r="B8" s="14"/>
      <c r="C8" s="15"/>
      <c r="D8" s="15"/>
      <c r="E8" s="16"/>
      <c r="F8" s="15"/>
    </row>
    <row r="9" spans="1:9" ht="15.75" x14ac:dyDescent="0.25">
      <c r="A9" s="1"/>
    </row>
    <row r="10" spans="1:9" ht="15.75" x14ac:dyDescent="0.25">
      <c r="A10" s="1"/>
    </row>
    <row r="11" spans="1:9" ht="15.75" x14ac:dyDescent="0.25">
      <c r="A11" s="9"/>
      <c r="B11" s="11"/>
      <c r="C11" s="11"/>
      <c r="D11" s="11"/>
      <c r="E11" s="11"/>
      <c r="F11" s="11"/>
      <c r="G11" s="11"/>
      <c r="H11" s="11"/>
      <c r="I11" s="21"/>
    </row>
    <row r="12" spans="1:9" ht="15.75" x14ac:dyDescent="0.25">
      <c r="A12" s="1"/>
    </row>
    <row r="13" spans="1:9" ht="15.75" x14ac:dyDescent="0.25">
      <c r="A13" s="1"/>
      <c r="B13" s="1"/>
      <c r="C13" s="14"/>
      <c r="D13" s="13"/>
      <c r="E13" s="1"/>
      <c r="F13" s="1"/>
      <c r="G13" s="1"/>
      <c r="H13" s="1"/>
    </row>
    <row r="14" spans="1:9" ht="15.75" x14ac:dyDescent="0.25">
      <c r="A14" s="1"/>
      <c r="B14" s="1"/>
      <c r="C14" s="1"/>
      <c r="D14" s="1"/>
      <c r="E14" s="1"/>
      <c r="F14" s="1"/>
      <c r="G14" s="1"/>
      <c r="H14" s="1"/>
    </row>
    <row r="15" spans="1:9" ht="15.75" x14ac:dyDescent="0.25">
      <c r="A15" s="1"/>
      <c r="B15" s="1"/>
      <c r="C15" s="1"/>
      <c r="D15" s="1"/>
      <c r="E15" s="1"/>
      <c r="F15" s="1"/>
      <c r="G15" s="1"/>
      <c r="H15" s="1"/>
    </row>
    <row r="16" spans="1:9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3"/>
      <c r="B18" s="13"/>
      <c r="C18" s="13"/>
      <c r="D18" s="1"/>
      <c r="E18" s="1"/>
      <c r="F18" s="1"/>
      <c r="G18" s="1"/>
      <c r="H18" s="1"/>
    </row>
    <row r="19" spans="1:8" ht="15.75" x14ac:dyDescent="0.25">
      <c r="A19" s="13"/>
      <c r="B19" s="13"/>
      <c r="C19" s="13"/>
      <c r="D19" s="1"/>
      <c r="E19" s="1"/>
      <c r="F19" s="1"/>
      <c r="G19" s="1"/>
      <c r="H19" s="1"/>
    </row>
    <row r="20" spans="1:8" ht="15.75" x14ac:dyDescent="0.25">
      <c r="A20" s="16"/>
      <c r="B20" s="14"/>
      <c r="C20" s="13"/>
      <c r="D20" s="1"/>
      <c r="E20" s="1"/>
      <c r="F20" s="1"/>
      <c r="G20" s="1"/>
      <c r="H20" s="1"/>
    </row>
    <row r="21" spans="1:8" ht="15.75" x14ac:dyDescent="0.25">
      <c r="A21" s="16"/>
      <c r="B21" s="14"/>
      <c r="C21" s="13"/>
      <c r="D21" s="1"/>
      <c r="E21" s="1"/>
      <c r="F21" s="1"/>
      <c r="G21" s="1"/>
      <c r="H21" s="1"/>
    </row>
    <row r="22" spans="1:8" ht="15.75" x14ac:dyDescent="0.25">
      <c r="A22" s="16"/>
      <c r="B22" s="14"/>
      <c r="C22" s="13"/>
      <c r="D22" s="1"/>
      <c r="E22" s="1"/>
      <c r="F22" s="1"/>
      <c r="G22" s="1"/>
      <c r="H22" s="1"/>
    </row>
    <row r="23" spans="1:8" ht="15.75" x14ac:dyDescent="0.25">
      <c r="A23" s="16"/>
      <c r="B23" s="14"/>
      <c r="C23" s="13"/>
      <c r="D23" s="1"/>
      <c r="E23" s="1"/>
      <c r="F23" s="1"/>
      <c r="G23" s="1"/>
      <c r="H23" s="1"/>
    </row>
    <row r="24" spans="1:8" ht="15.75" x14ac:dyDescent="0.25">
      <c r="A24" s="16"/>
      <c r="B24" s="14"/>
      <c r="C24" s="13"/>
      <c r="D24" s="1"/>
      <c r="E24" s="1"/>
      <c r="F24" s="1"/>
      <c r="G24" s="1"/>
      <c r="H24" s="1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24"/>
  <sheetViews>
    <sheetView zoomScale="85" zoomScaleNormal="85" workbookViewId="0">
      <selection activeCell="H20" sqref="H20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8" width="12.7109375" customWidth="1"/>
    <col min="9" max="9" width="11.42578125" customWidth="1"/>
    <col min="10" max="16384" width="11.42578125" hidden="1"/>
  </cols>
  <sheetData>
    <row r="1" spans="1:9" x14ac:dyDescent="0.25"/>
    <row r="2" spans="1:9" ht="63" x14ac:dyDescent="0.25">
      <c r="A2" s="1"/>
      <c r="B2" s="6" t="s">
        <v>8</v>
      </c>
      <c r="C2" s="10" t="s">
        <v>11</v>
      </c>
      <c r="D2" s="10" t="s">
        <v>9</v>
      </c>
      <c r="E2" s="10" t="s">
        <v>15</v>
      </c>
      <c r="F2" s="10" t="s">
        <v>1</v>
      </c>
      <c r="G2" s="12" t="s">
        <v>12</v>
      </c>
      <c r="H2" s="12" t="s">
        <v>2</v>
      </c>
    </row>
    <row r="3" spans="1:9" ht="15.75" x14ac:dyDescent="0.25">
      <c r="A3" s="1"/>
      <c r="B3" s="3" t="s">
        <v>3</v>
      </c>
      <c r="C3" s="4">
        <v>6629.4</v>
      </c>
      <c r="D3" s="4">
        <v>6822</v>
      </c>
      <c r="E3" s="4">
        <v>7136.4</v>
      </c>
      <c r="F3" s="2"/>
      <c r="G3" s="17">
        <f>SIGN(C3)*(E3/C3-1)</f>
        <v>7.6477509276857703E-2</v>
      </c>
      <c r="H3" s="17">
        <f>SIGN(D3)*(E3/D3-1)</f>
        <v>4.6086191732629622E-2</v>
      </c>
    </row>
    <row r="4" spans="1:9" ht="15.75" x14ac:dyDescent="0.25">
      <c r="A4" s="1"/>
      <c r="B4" s="3" t="s">
        <v>4</v>
      </c>
      <c r="C4" s="5">
        <v>3416.6</v>
      </c>
      <c r="D4" s="5">
        <v>3264.4</v>
      </c>
      <c r="E4" s="5">
        <v>3949.6</v>
      </c>
      <c r="F4" s="2"/>
      <c r="G4" s="17">
        <f t="shared" ref="G4:G7" si="0">SIGN(C4)*(E4/C4-1)</f>
        <v>0.1560030439618334</v>
      </c>
      <c r="H4" s="17">
        <f t="shared" ref="H4:H7" si="1">SIGN(D4)*(E4/D4-1)</f>
        <v>0.20990074745741927</v>
      </c>
    </row>
    <row r="5" spans="1:9" ht="15.75" x14ac:dyDescent="0.25">
      <c r="A5" s="9"/>
      <c r="B5" s="3" t="s">
        <v>5</v>
      </c>
      <c r="C5" s="4">
        <v>6045.7</v>
      </c>
      <c r="D5" s="4">
        <v>8189.2</v>
      </c>
      <c r="E5" s="4">
        <v>8930.1</v>
      </c>
      <c r="F5" s="2"/>
      <c r="G5" s="17">
        <f t="shared" si="0"/>
        <v>0.47709942603834143</v>
      </c>
      <c r="H5" s="17">
        <f t="shared" si="1"/>
        <v>9.0472817857666366E-2</v>
      </c>
    </row>
    <row r="6" spans="1:9" ht="15.75" x14ac:dyDescent="0.25">
      <c r="A6" s="1"/>
      <c r="B6" s="3" t="s">
        <v>6</v>
      </c>
      <c r="C6" s="5">
        <v>4554.1000000000004</v>
      </c>
      <c r="D6" s="5">
        <v>4006.5</v>
      </c>
      <c r="E6" s="5">
        <v>4125.7</v>
      </c>
      <c r="F6" s="2"/>
      <c r="G6" s="17">
        <f t="shared" si="0"/>
        <v>-9.4069080608682354E-2</v>
      </c>
      <c r="H6" s="17">
        <f t="shared" si="1"/>
        <v>2.9751653562960056E-2</v>
      </c>
    </row>
    <row r="7" spans="1:9" ht="15.75" x14ac:dyDescent="0.25">
      <c r="A7" s="1"/>
      <c r="B7" s="7" t="s">
        <v>7</v>
      </c>
      <c r="C7" s="8">
        <v>20645.800000000003</v>
      </c>
      <c r="D7" s="8">
        <v>22282.1</v>
      </c>
      <c r="E7" s="8">
        <v>24141.8</v>
      </c>
      <c r="F7" s="2"/>
      <c r="G7" s="17">
        <f t="shared" si="0"/>
        <v>0.16933226128316625</v>
      </c>
      <c r="H7" s="17">
        <f t="shared" si="1"/>
        <v>8.3461612684621267E-2</v>
      </c>
    </row>
    <row r="8" spans="1:9" ht="15.75" x14ac:dyDescent="0.25">
      <c r="A8" s="1"/>
      <c r="B8" s="1"/>
      <c r="C8" s="1"/>
      <c r="D8" s="1"/>
      <c r="E8" s="1"/>
      <c r="F8" s="1"/>
      <c r="G8" s="1"/>
      <c r="H8" s="1"/>
    </row>
    <row r="9" spans="1:9" ht="15.75" x14ac:dyDescent="0.25">
      <c r="A9" s="1"/>
      <c r="B9" s="1"/>
      <c r="C9" s="1"/>
      <c r="D9" s="1"/>
      <c r="E9" s="1"/>
      <c r="F9" s="1"/>
      <c r="G9" s="1"/>
      <c r="H9" s="1"/>
    </row>
    <row r="10" spans="1:9" ht="15.75" x14ac:dyDescent="0.25">
      <c r="A10" s="1"/>
      <c r="B10" s="1"/>
      <c r="C10" s="1"/>
      <c r="D10" s="1"/>
      <c r="E10" s="1"/>
      <c r="F10" s="1"/>
      <c r="G10" s="1"/>
      <c r="H10" s="1"/>
    </row>
    <row r="11" spans="1:9" ht="15.75" x14ac:dyDescent="0.25">
      <c r="A11" s="9"/>
      <c r="B11" s="9"/>
      <c r="C11" s="9"/>
      <c r="D11" s="9"/>
      <c r="E11" s="9"/>
      <c r="F11" s="9"/>
      <c r="G11" s="9"/>
      <c r="H11" s="9"/>
    </row>
    <row r="12" spans="1:9" ht="15.75" x14ac:dyDescent="0.25">
      <c r="A12" s="1"/>
      <c r="B12" s="1"/>
      <c r="C12" s="1"/>
      <c r="D12" s="1"/>
      <c r="E12" s="1"/>
      <c r="F12" s="1"/>
      <c r="G12" s="1"/>
      <c r="H12" s="1"/>
      <c r="I12" s="19"/>
    </row>
    <row r="13" spans="1:9" ht="15.75" x14ac:dyDescent="0.25">
      <c r="A13" s="1"/>
      <c r="B13" s="1"/>
      <c r="C13" s="1"/>
      <c r="D13" s="1"/>
      <c r="E13" s="1"/>
      <c r="F13" s="1"/>
      <c r="G13" s="1"/>
      <c r="H13" s="1"/>
      <c r="I13" s="20"/>
    </row>
    <row r="14" spans="1:9" ht="15.75" x14ac:dyDescent="0.25">
      <c r="A14" s="1"/>
      <c r="B14" s="1"/>
      <c r="C14" s="1"/>
      <c r="D14" s="1"/>
      <c r="E14" s="1"/>
      <c r="F14" s="1"/>
      <c r="G14" s="1"/>
      <c r="H14" s="1"/>
    </row>
    <row r="15" spans="1:9" ht="15.75" x14ac:dyDescent="0.25">
      <c r="A15" s="1"/>
      <c r="B15" s="1"/>
      <c r="C15" s="1"/>
      <c r="D15" s="1"/>
      <c r="E15" s="1"/>
      <c r="F15" s="1"/>
      <c r="G15" s="1"/>
      <c r="H15" s="1"/>
    </row>
    <row r="16" spans="1:9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hidden="1" x14ac:dyDescent="0.25">
      <c r="A24" s="1"/>
      <c r="B24" s="1"/>
      <c r="C24" s="1"/>
      <c r="D24" s="1"/>
      <c r="E24" s="1"/>
      <c r="F24" s="1"/>
      <c r="G24" s="1"/>
      <c r="H24" s="1"/>
    </row>
  </sheetData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="85" zoomScaleNormal="85" workbookViewId="0">
      <selection activeCell="E6" sqref="E6"/>
    </sheetView>
  </sheetViews>
  <sheetFormatPr baseColWidth="10" defaultColWidth="0" defaultRowHeight="15" customHeight="1" zeroHeight="1" x14ac:dyDescent="0.25"/>
  <cols>
    <col min="1" max="1" width="11.42578125" customWidth="1"/>
    <col min="2" max="2" width="13.7109375" customWidth="1"/>
    <col min="3" max="8" width="12.7109375" customWidth="1"/>
    <col min="9" max="9" width="11.42578125" customWidth="1"/>
    <col min="10" max="16384" width="11.42578125" hidden="1"/>
  </cols>
  <sheetData>
    <row r="1" spans="1:8" x14ac:dyDescent="0.25"/>
    <row r="2" spans="1:8" ht="63" x14ac:dyDescent="0.25">
      <c r="A2" s="1"/>
      <c r="B2" s="6" t="s">
        <v>14</v>
      </c>
      <c r="C2" s="10" t="s">
        <v>13</v>
      </c>
      <c r="D2" s="10" t="s">
        <v>9</v>
      </c>
      <c r="E2" s="10" t="s">
        <v>15</v>
      </c>
      <c r="F2" s="10" t="s">
        <v>1</v>
      </c>
      <c r="G2" s="12" t="s">
        <v>12</v>
      </c>
      <c r="H2" s="12" t="s">
        <v>2</v>
      </c>
    </row>
    <row r="3" spans="1:8" ht="15.75" x14ac:dyDescent="0.25">
      <c r="A3" s="1"/>
      <c r="B3" s="3" t="s">
        <v>3</v>
      </c>
      <c r="C3" s="4">
        <v>24777.7</v>
      </c>
      <c r="D3" s="4">
        <v>28664.3</v>
      </c>
      <c r="E3" s="4">
        <v>30981</v>
      </c>
      <c r="F3" s="2"/>
      <c r="G3" s="17">
        <f>E3/C3-1</f>
        <v>0.25035818498084961</v>
      </c>
      <c r="H3" s="17">
        <f t="shared" ref="H3:H7" si="0">SIGN(D3)*(E3/D3-1)</f>
        <v>8.082178877558488E-2</v>
      </c>
    </row>
    <row r="4" spans="1:8" ht="15.75" x14ac:dyDescent="0.25">
      <c r="A4" s="1"/>
      <c r="B4" s="3" t="s">
        <v>4</v>
      </c>
      <c r="C4" s="5">
        <v>8863.9</v>
      </c>
      <c r="D4" s="5">
        <v>10553.3</v>
      </c>
      <c r="E4" s="5">
        <v>11819.4</v>
      </c>
      <c r="F4" s="2"/>
      <c r="G4" s="17">
        <f t="shared" ref="G4:G7" si="1">E4/C4-1</f>
        <v>0.33343110820293553</v>
      </c>
      <c r="H4" s="17">
        <f t="shared" si="0"/>
        <v>0.11997195190130117</v>
      </c>
    </row>
    <row r="5" spans="1:8" ht="15.75" x14ac:dyDescent="0.25">
      <c r="A5" s="9"/>
      <c r="B5" s="3" t="s">
        <v>5</v>
      </c>
      <c r="C5" s="4">
        <v>7236.7</v>
      </c>
      <c r="D5" s="4">
        <v>12184.9</v>
      </c>
      <c r="E5" s="4">
        <v>12031.2</v>
      </c>
      <c r="F5" s="2"/>
      <c r="G5" s="17">
        <f t="shared" si="1"/>
        <v>0.66252573686901495</v>
      </c>
      <c r="H5" s="17">
        <f t="shared" si="0"/>
        <v>-1.2613973032195469E-2</v>
      </c>
    </row>
    <row r="6" spans="1:8" ht="15.75" x14ac:dyDescent="0.25">
      <c r="A6" s="1"/>
      <c r="B6" s="3" t="s">
        <v>6</v>
      </c>
      <c r="C6" s="5">
        <v>3105.9</v>
      </c>
      <c r="D6" s="5">
        <v>5213</v>
      </c>
      <c r="E6" s="5">
        <v>2415.6</v>
      </c>
      <c r="F6" s="2"/>
      <c r="G6" s="17">
        <f t="shared" si="1"/>
        <v>-0.22225441900898291</v>
      </c>
      <c r="H6" s="17">
        <f t="shared" si="0"/>
        <v>-0.53661998849031267</v>
      </c>
    </row>
    <row r="7" spans="1:8" ht="15.75" x14ac:dyDescent="0.25">
      <c r="A7" s="1"/>
      <c r="B7" s="7" t="s">
        <v>7</v>
      </c>
      <c r="C7" s="8">
        <f>SUM(C3:C6)</f>
        <v>43984.2</v>
      </c>
      <c r="D7" s="8">
        <f t="shared" ref="D7:E7" si="2">SUM(D3:D6)</f>
        <v>56615.5</v>
      </c>
      <c r="E7" s="8">
        <f t="shared" si="2"/>
        <v>57247.200000000004</v>
      </c>
      <c r="F7" s="2"/>
      <c r="G7" s="17">
        <f t="shared" si="1"/>
        <v>0.30154009848991237</v>
      </c>
      <c r="H7" s="17">
        <f t="shared" si="0"/>
        <v>1.1157721825295175E-2</v>
      </c>
    </row>
    <row r="8" spans="1:8" ht="15.75" x14ac:dyDescent="0.25">
      <c r="A8" s="1"/>
      <c r="B8" s="1"/>
      <c r="C8" s="1"/>
      <c r="D8" s="1"/>
      <c r="E8" s="1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TRESORERIE!C5:E5</xm:f>
              <xm:sqref>F5</xm:sqref>
            </x14:sparkline>
            <x14:sparkline>
              <xm:f>TRESORERIE!C6:E6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TRESORERIE!C3:E3</xm:f>
              <xm:sqref>F3</xm:sqref>
            </x14:sparkline>
            <x14:sparkline>
              <xm:f>TRESORERIE!C4:E4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TRESORERIE!C7:E7</xm:f>
              <xm:sqref>F7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25"/>
  <sheetViews>
    <sheetView tabSelected="1" zoomScale="85" zoomScaleNormal="85" workbookViewId="0">
      <selection activeCell="H15" sqref="H15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8" width="12.7109375" customWidth="1"/>
    <col min="9" max="9" width="11.42578125" customWidth="1"/>
    <col min="10" max="16384" width="11.42578125" hidden="1"/>
  </cols>
  <sheetData>
    <row r="1" spans="1:8" x14ac:dyDescent="0.25"/>
    <row r="2" spans="1:8" ht="63" x14ac:dyDescent="0.25">
      <c r="A2" s="1"/>
      <c r="B2" s="6" t="s">
        <v>10</v>
      </c>
      <c r="C2" s="10" t="s">
        <v>11</v>
      </c>
      <c r="D2" s="10" t="s">
        <v>9</v>
      </c>
      <c r="E2" s="10" t="s">
        <v>15</v>
      </c>
      <c r="F2" s="10" t="s">
        <v>1</v>
      </c>
      <c r="G2" s="12" t="s">
        <v>12</v>
      </c>
      <c r="H2" s="12" t="s">
        <v>2</v>
      </c>
    </row>
    <row r="3" spans="1:8" ht="15.75" x14ac:dyDescent="0.25">
      <c r="A3" s="1"/>
      <c r="B3" s="3" t="s">
        <v>3</v>
      </c>
      <c r="C3" s="4">
        <v>23976.600000000002</v>
      </c>
      <c r="D3" s="4">
        <v>27559.899999999998</v>
      </c>
      <c r="E3" s="4">
        <v>30137.7</v>
      </c>
      <c r="F3" s="2"/>
      <c r="G3" s="17">
        <f>SIGN(C3)*(E3/C3-1)</f>
        <v>0.25696303896298889</v>
      </c>
      <c r="H3" s="17">
        <f>SIGN(D3)*(E3/D3-1)</f>
        <v>9.3534446786817105E-2</v>
      </c>
    </row>
    <row r="4" spans="1:8" ht="15.75" x14ac:dyDescent="0.25">
      <c r="A4" s="1"/>
      <c r="B4" s="3" t="s">
        <v>4</v>
      </c>
      <c r="C4" s="5">
        <v>8524.1</v>
      </c>
      <c r="D4" s="5">
        <v>10270.5</v>
      </c>
      <c r="E4" s="5">
        <v>11614.5</v>
      </c>
      <c r="F4" s="2"/>
      <c r="G4" s="17">
        <f t="shared" ref="G4:G7" si="0">SIGN(C4)*(E4/C4-1)</f>
        <v>0.36254853884867599</v>
      </c>
      <c r="H4" s="17">
        <f t="shared" ref="H4:H7" si="1">SIGN(D4)*(E4/D4-1)</f>
        <v>0.13086023075799624</v>
      </c>
    </row>
    <row r="5" spans="1:8" ht="15.75" x14ac:dyDescent="0.25">
      <c r="A5" s="9"/>
      <c r="B5" s="3" t="s">
        <v>5</v>
      </c>
      <c r="C5" s="4">
        <v>7040.2</v>
      </c>
      <c r="D5" s="4">
        <v>9987.0999999999985</v>
      </c>
      <c r="E5" s="4">
        <v>12031.2</v>
      </c>
      <c r="F5" s="2"/>
      <c r="G5" s="17">
        <f t="shared" si="0"/>
        <v>0.70892872361580661</v>
      </c>
      <c r="H5" s="17">
        <f t="shared" si="1"/>
        <v>0.20467402949805269</v>
      </c>
    </row>
    <row r="6" spans="1:8" ht="15.75" x14ac:dyDescent="0.25">
      <c r="A6" s="1"/>
      <c r="B6" s="3" t="s">
        <v>6</v>
      </c>
      <c r="C6" s="5">
        <v>1180.9000000000001</v>
      </c>
      <c r="D6" s="5">
        <v>1740.5</v>
      </c>
      <c r="E6" s="5">
        <v>1715.1</v>
      </c>
      <c r="F6" s="2"/>
      <c r="G6" s="17">
        <f t="shared" si="0"/>
        <v>0.45236683885172302</v>
      </c>
      <c r="H6" s="17">
        <f t="shared" si="1"/>
        <v>-1.4593507612755019E-2</v>
      </c>
    </row>
    <row r="7" spans="1:8" ht="15.75" x14ac:dyDescent="0.25">
      <c r="A7" s="1"/>
      <c r="B7" s="7" t="s">
        <v>7</v>
      </c>
      <c r="C7" s="8">
        <v>40721.800000000003</v>
      </c>
      <c r="D7" s="8">
        <v>49557.999999999993</v>
      </c>
      <c r="E7" s="8">
        <v>55498.5</v>
      </c>
      <c r="F7" s="2"/>
      <c r="G7" s="17">
        <f t="shared" si="0"/>
        <v>0.36286951952025692</v>
      </c>
      <c r="H7" s="17">
        <f t="shared" si="1"/>
        <v>0.11986964768554031</v>
      </c>
    </row>
    <row r="8" spans="1:8" ht="15.75" x14ac:dyDescent="0.25">
      <c r="A8" s="1"/>
      <c r="B8" s="1"/>
      <c r="C8" s="1"/>
      <c r="D8" s="1"/>
      <c r="E8" s="1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22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CAF BRUTE</vt:lpstr>
      <vt:lpstr>CAF NETTE</vt:lpstr>
      <vt:lpstr>TRESORERIE</vt:lpstr>
      <vt:lpstr>TRESORERIE NETTE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Caroline Desmonts</cp:lastModifiedBy>
  <dcterms:created xsi:type="dcterms:W3CDTF">2022-12-09T09:55:56Z</dcterms:created>
  <dcterms:modified xsi:type="dcterms:W3CDTF">2023-05-02T12:02:58Z</dcterms:modified>
</cp:coreProperties>
</file>