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VALO\REQUETAGE\REQUETES RECURRENTES\SPOCC\Situation budgétaire mensuelle\Situation mensuelle Coll loc\SMCL 2022\SMCL 2022 - mar23\"/>
    </mc:Choice>
  </mc:AlternateContent>
  <xr:revisionPtr revIDLastSave="0" documentId="13_ncr:1_{BB98F5B4-D37D-4ACA-B7FD-3F3CDDCA87D7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CAF BRUTE" sheetId="1" r:id="rId1"/>
    <sheet name="CAF NETTE" sheetId="2" r:id="rId2"/>
    <sheet name="TRESORERIE" sheetId="4" r:id="rId3"/>
    <sheet name="TRESORERIE NETTE" sheetId="3" r:id="rId4"/>
  </sheets>
  <externalReferences>
    <externalReference r:id="rId5"/>
  </externalReferences>
  <definedNames>
    <definedName name="_AMO_UniqueIdentifier" hidden="1">"'b9e49ab9-3724-4ab5-b34f-c3d2a4ecefd3'"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E7" i="4"/>
  <c r="C7" i="4"/>
  <c r="G4" i="4" l="1"/>
  <c r="G5" i="4"/>
  <c r="G6" i="4"/>
  <c r="G7" i="4"/>
  <c r="G3" i="4"/>
  <c r="H7" i="4"/>
  <c r="H6" i="4"/>
  <c r="H5" i="4"/>
  <c r="H4" i="4"/>
  <c r="H3" i="4"/>
  <c r="H7" i="3" l="1"/>
  <c r="H6" i="3"/>
  <c r="H5" i="3"/>
  <c r="H4" i="3"/>
  <c r="H3" i="3"/>
  <c r="H7" i="2"/>
  <c r="H6" i="2"/>
  <c r="H5" i="2"/>
  <c r="H4" i="2"/>
  <c r="H3" i="2"/>
  <c r="H4" i="1"/>
  <c r="H5" i="1"/>
  <c r="H6" i="1"/>
  <c r="H7" i="1"/>
  <c r="H3" i="1"/>
  <c r="G3" i="1"/>
  <c r="G7" i="1"/>
  <c r="G6" i="1"/>
  <c r="G5" i="1"/>
  <c r="G4" i="1"/>
  <c r="G7" i="2"/>
  <c r="G6" i="2"/>
  <c r="G5" i="2"/>
  <c r="G4" i="2"/>
  <c r="G3" i="2"/>
  <c r="G4" i="3"/>
  <c r="G5" i="3"/>
  <c r="G6" i="3"/>
  <c r="G7" i="3"/>
  <c r="G3" i="3"/>
</calcChain>
</file>

<file path=xl/sharedStrings.xml><?xml version="1.0" encoding="utf-8"?>
<sst xmlns="http://schemas.openxmlformats.org/spreadsheetml/2006/main" count="96" uniqueCount="16">
  <si>
    <t>Epargne brute (CAF brute) 
en M€</t>
  </si>
  <si>
    <t>Evolution</t>
  </si>
  <si>
    <t>Evolution 2022/2021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</si>
  <si>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</si>
  <si>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</si>
  <si>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</si>
  <si>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</si>
  <si>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</si>
  <si>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</si>
  <si>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Exécution 2021</t>
  </si>
  <si>
    <t>Trésorerie nette
en M€</t>
  </si>
  <si>
    <t>Exécution 2019</t>
  </si>
  <si>
    <t>Exécution 2022
au 31/03/2023</t>
  </si>
  <si>
    <t>Évolution 2022/2019</t>
  </si>
  <si>
    <t xml:space="preserve">Exécution 2019 </t>
  </si>
  <si>
    <t>Trésorerie 
en 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</si>
</sst>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\ [$€-40C];[Red]\-#,##0.00\ [$€-40C]"/>
    <numFmt numFmtId="166" formatCode="0.0%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5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3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3" fontId="6" fillId="6" borderId="1" xfId="0" quotePrefix="1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3" fontId="8" fillId="6" borderId="1" xfId="0" quotePrefix="1" applyNumberFormat="1" applyFont="1" applyFill="1" applyBorder="1" applyAlignment="1">
      <alignment horizontal="right"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10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66" fontId="7" fillId="6" borderId="1" xfId="2" applyNumberFormat="1" applyFont="1" applyFill="1" applyBorder="1" applyAlignment="1">
      <alignment vertical="center"/>
    </xf>
    <xf numFmtId="167" fontId="8" fillId="6" borderId="1" xfId="26" quotePrefix="1" applyNumberFormat="1" applyFont="1" applyFill="1" applyBorder="1" applyAlignment="1">
      <alignment horizontal="right" vertical="center"/>
    </xf>
  </cellXfs>
  <cellStyles count="27">
    <cellStyle name="En-tête" xfId="5" xr:uid="{00000000-0005-0000-0000-000000000000}"/>
    <cellStyle name="Milliers" xfId="26" builtinId="3"/>
    <cellStyle name="Normal" xfId="0" builtinId="0"/>
    <cellStyle name="Normal 2" xfId="25" xr:uid="{00000000-0005-0000-0000-000003000000}"/>
    <cellStyle name="Normal 3" xfId="1" xr:uid="{00000000-0005-0000-0000-000004000000}"/>
    <cellStyle name="Pourcentage 2" xfId="2" xr:uid="{00000000-0005-0000-0000-000005000000}"/>
    <cellStyle name="Résultat" xfId="3" xr:uid="{00000000-0005-0000-0000-000006000000}"/>
    <cellStyle name="Résultat2" xfId="4" xr:uid="{00000000-0005-0000-0000-000007000000}"/>
    <cellStyle name="Sans nom1" xfId="7" xr:uid="{00000000-0005-0000-0000-000008000000}"/>
    <cellStyle name="Sans nom10" xfId="16" xr:uid="{00000000-0005-0000-0000-000009000000}"/>
    <cellStyle name="Sans nom11" xfId="17" xr:uid="{00000000-0005-0000-0000-00000A000000}"/>
    <cellStyle name="Sans nom12" xfId="18" xr:uid="{00000000-0005-0000-0000-00000B000000}"/>
    <cellStyle name="Sans nom13" xfId="19" xr:uid="{00000000-0005-0000-0000-00000C000000}"/>
    <cellStyle name="Sans nom14" xfId="20" xr:uid="{00000000-0005-0000-0000-00000D000000}"/>
    <cellStyle name="Sans nom15" xfId="21" xr:uid="{00000000-0005-0000-0000-00000E000000}"/>
    <cellStyle name="Sans nom16" xfId="22" xr:uid="{00000000-0005-0000-0000-00000F000000}"/>
    <cellStyle name="Sans nom17" xfId="23" xr:uid="{00000000-0005-0000-0000-000010000000}"/>
    <cellStyle name="Sans nom18" xfId="24" xr:uid="{00000000-0005-0000-0000-000011000000}"/>
    <cellStyle name="Sans nom2" xfId="14" xr:uid="{00000000-0005-0000-0000-000012000000}"/>
    <cellStyle name="Sans nom3" xfId="8" xr:uid="{00000000-0005-0000-0000-000013000000}"/>
    <cellStyle name="Sans nom4" xfId="9" xr:uid="{00000000-0005-0000-0000-000014000000}"/>
    <cellStyle name="Sans nom5" xfId="10" xr:uid="{00000000-0005-0000-0000-000015000000}"/>
    <cellStyle name="Sans nom6" xfId="11" xr:uid="{00000000-0005-0000-0000-000016000000}"/>
    <cellStyle name="Sans nom7" xfId="12" xr:uid="{00000000-0005-0000-0000-000017000000}"/>
    <cellStyle name="Sans nom8" xfId="13" xr:uid="{00000000-0005-0000-0000-000018000000}"/>
    <cellStyle name="Sans nom9" xfId="15" xr:uid="{00000000-0005-0000-0000-000019000000}"/>
    <cellStyle name="Titre1" xfId="6" xr:uid="{00000000-0005-0000-0000-00001A000000}"/>
  </cellStyles>
  <dxfs count="0"/>
  <tableStyles count="0" defaultTableStyle="TableStyleMedium2" defaultPivotStyle="PivotStyleLight16"/>
  <colors>
    <mruColors>
      <color rgb="FFD34970"/>
      <color rgb="FFF5D7E0"/>
      <color rgb="FFE9A1B6"/>
      <color rgb="FFDE7492"/>
      <color rgb="FFF4EAFA"/>
      <color rgb="FFDCC4EE"/>
      <color rgb="FF9751CB"/>
      <color rgb="FFB685DB"/>
      <color rgb="FFFC74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22612468057289"/>
          <c:h val="0.7196774499573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12954.3</c:v>
                </c:pt>
                <c:pt idx="1">
                  <c:v>13169.7</c:v>
                </c:pt>
                <c:pt idx="2">
                  <c:v>13456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5588</c:v>
                </c:pt>
                <c:pt idx="1">
                  <c:v>5722.5</c:v>
                </c:pt>
                <c:pt idx="2">
                  <c:v>6456.6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9583</c:v>
                </c:pt>
                <c:pt idx="1">
                  <c:v>11786.1</c:v>
                </c:pt>
                <c:pt idx="2">
                  <c:v>12465.7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6443.1</c:v>
                </c:pt>
                <c:pt idx="1">
                  <c:v>5756.9</c:v>
                </c:pt>
                <c:pt idx="2">
                  <c:v>6224.6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8983054045893725E-2"/>
          <c:y val="6.331462773399733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Evolution CAF nette par strate (en M€) </a:t>
            </a:r>
          </a:p>
        </c:rich>
      </c:tx>
      <c:layout>
        <c:manualLayout>
          <c:xMode val="edge"/>
          <c:yMode val="edge"/>
          <c:x val="0.24361433176332967"/>
          <c:y val="1.6865517595114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22612468057289"/>
          <c:h val="0.7196774499573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6629.4</c:v>
                </c:pt>
                <c:pt idx="1">
                  <c:v>6822</c:v>
                </c:pt>
                <c:pt idx="2">
                  <c:v>7133.6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3416.6</c:v>
                </c:pt>
                <c:pt idx="1">
                  <c:v>3264.4</c:v>
                </c:pt>
                <c:pt idx="2">
                  <c:v>3958.5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6045.7</c:v>
                </c:pt>
                <c:pt idx="1">
                  <c:v>8189.2</c:v>
                </c:pt>
                <c:pt idx="2">
                  <c:v>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4554.1000000000004</c:v>
                </c:pt>
                <c:pt idx="1">
                  <c:v>4006.5</c:v>
                </c:pt>
                <c:pt idx="2">
                  <c:v>4125.7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20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8569351535082297E-2"/>
          <c:y val="0.10161939094962527"/>
          <c:w val="0.7088563966716952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/>
              <a:t>Trésorerie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TRESORERIE!$B$6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TRESORERIE!$C$6:$E$6</c:f>
              <c:numCache>
                <c:formatCode>#,##0</c:formatCode>
                <c:ptCount val="3"/>
                <c:pt idx="0">
                  <c:v>3105.9</c:v>
                </c:pt>
                <c:pt idx="1">
                  <c:v>5213</c:v>
                </c:pt>
                <c:pt idx="2">
                  <c:v>2415.6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TRESORERIE!$B$5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TRESORERIE!$C$5:$E$5</c:f>
              <c:numCache>
                <c:formatCode>#,##0</c:formatCode>
                <c:ptCount val="3"/>
                <c:pt idx="0">
                  <c:v>7236.7</c:v>
                </c:pt>
                <c:pt idx="1">
                  <c:v>12184.9</c:v>
                </c:pt>
                <c:pt idx="2">
                  <c:v>12031.2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TRESORERIE!$B$4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TRESORERIE!$C$4:$E$4</c:f>
              <c:numCache>
                <c:formatCode>#,##0</c:formatCode>
                <c:ptCount val="3"/>
                <c:pt idx="0">
                  <c:v>8863.9</c:v>
                </c:pt>
                <c:pt idx="1">
                  <c:v>10553.3</c:v>
                </c:pt>
                <c:pt idx="2">
                  <c:v>11819.4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TRESORERIE!$B$3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TRESORERIE!$C$3:$E$3</c:f>
              <c:numCache>
                <c:formatCode>#,##0</c:formatCode>
                <c:ptCount val="3"/>
                <c:pt idx="0">
                  <c:v>24777.7</c:v>
                </c:pt>
                <c:pt idx="1">
                  <c:v>28664.3</c:v>
                </c:pt>
                <c:pt idx="2">
                  <c:v>30981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Trésorerie nette</a:t>
            </a:r>
            <a:r>
              <a:rPr lang="en-US" sz="1100" baseline="0"/>
              <a:t> </a:t>
            </a:r>
            <a:r>
              <a:rPr lang="en-US" sz="1100"/>
              <a:t>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1270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1180.9000000000001</c:v>
                </c:pt>
                <c:pt idx="1">
                  <c:v>1740.5</c:v>
                </c:pt>
                <c:pt idx="2">
                  <c:v>1715.1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7040.2</c:v>
                </c:pt>
                <c:pt idx="1">
                  <c:v>9987.0999999999985</c:v>
                </c:pt>
                <c:pt idx="2">
                  <c:v>12031.2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1270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8524.1</c:v>
                </c:pt>
                <c:pt idx="1">
                  <c:v>10270.5</c:v>
                </c:pt>
                <c:pt idx="2">
                  <c:v>11614.5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31/03/2023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23976.600000000002</c:v>
                </c:pt>
                <c:pt idx="1">
                  <c:v>27559.899999999998</c:v>
                </c:pt>
                <c:pt idx="2">
                  <c:v>30131.599999999999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8</xdr:row>
      <xdr:rowOff>0</xdr:rowOff>
    </xdr:from>
    <xdr:to>
      <xdr:col>7</xdr:col>
      <xdr:colOff>122081</xdr:colOff>
      <xdr:row>22</xdr:row>
      <xdr:rowOff>160073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116550</xdr:colOff>
      <xdr:row>21</xdr:row>
      <xdr:rowOff>179807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412129</xdr:colOff>
      <xdr:row>24</xdr:row>
      <xdr:rowOff>19906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412129</xdr:colOff>
      <xdr:row>24</xdr:row>
      <xdr:rowOff>19906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nn&#233;es%20SMCL_mar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L'essentiel"/>
      <sheetName val="Synthèse"/>
      <sheetName val="Images-Synthèse"/>
      <sheetName val="Communes"/>
      <sheetName val="Communes + et - 3 500hab"/>
      <sheetName val="Communes +100 000 hab"/>
      <sheetName val="GFP"/>
      <sheetName val="GFP + 200 000 hab"/>
      <sheetName val="Bloc communal"/>
      <sheetName val="Départements"/>
      <sheetName val="Régions"/>
      <sheetName val="Présentation_2"/>
    </sheetNames>
    <sheetDataSet>
      <sheetData sheetId="0"/>
      <sheetData sheetId="1"/>
      <sheetData sheetId="2">
        <row r="47">
          <cell r="AA47" t="str">
            <v>Exécution 2019</v>
          </cell>
          <cell r="AB47" t="str">
            <v>Exécution 2021</v>
          </cell>
          <cell r="AC47" t="str">
            <v>Exécution 2022
au 31/03/2023</v>
          </cell>
        </row>
        <row r="48">
          <cell r="Z48" t="str">
            <v xml:space="preserve">Communes </v>
          </cell>
          <cell r="AA48">
            <v>23976.600000000002</v>
          </cell>
          <cell r="AB48">
            <v>27559.899999999998</v>
          </cell>
          <cell r="AC48">
            <v>30131.599999999999</v>
          </cell>
        </row>
        <row r="49">
          <cell r="Z49" t="str">
            <v>GFP</v>
          </cell>
          <cell r="AA49">
            <v>8524.1</v>
          </cell>
          <cell r="AB49">
            <v>10270.5</v>
          </cell>
          <cell r="AC49">
            <v>11614.5</v>
          </cell>
        </row>
        <row r="50">
          <cell r="Z50" t="str">
            <v>Départements</v>
          </cell>
          <cell r="AA50">
            <v>7040.2</v>
          </cell>
          <cell r="AB50">
            <v>9987.0999999999985</v>
          </cell>
          <cell r="AC50">
            <v>12031.2</v>
          </cell>
        </row>
        <row r="51">
          <cell r="Z51" t="str">
            <v>Régions</v>
          </cell>
          <cell r="AA51">
            <v>1180.9000000000001</v>
          </cell>
          <cell r="AB51">
            <v>1740.5</v>
          </cell>
          <cell r="AC51">
            <v>1715.1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24"/>
  <sheetViews>
    <sheetView tabSelected="1" zoomScale="85" zoomScaleNormal="85" workbookViewId="0">
      <selection activeCell="B2" sqref="B2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0</v>
      </c>
      <c r="C2" s="10" t="s">
        <v>11</v>
      </c>
      <c r="D2" s="10" t="s">
        <v>9</v>
      </c>
      <c r="E2" s="10" t="s">
        <v>12</v>
      </c>
      <c r="F2" s="10" t="s">
        <v>1</v>
      </c>
      <c r="G2" s="12" t="s">
        <v>13</v>
      </c>
      <c r="H2" s="12" t="s">
        <v>2</v>
      </c>
    </row>
    <row r="3" spans="1:8" ht="15.75" x14ac:dyDescent="0.25">
      <c r="A3" s="1"/>
      <c r="B3" s="3" t="s">
        <v>3</v>
      </c>
      <c r="C3" s="4">
        <v>12954.3</v>
      </c>
      <c r="D3" s="4">
        <v>13169.7</v>
      </c>
      <c r="E3" s="4">
        <v>13456</v>
      </c>
      <c r="F3" s="2"/>
      <c r="G3" s="17">
        <f>SIGN(C3)*(E3/C3-1)</f>
        <v>3.8728453100514981E-2</v>
      </c>
      <c r="H3" s="17">
        <f>SIGN(D3)*(E3/D3-1)</f>
        <v>2.1739295504073608E-2</v>
      </c>
    </row>
    <row r="4" spans="1:8" ht="15.75" x14ac:dyDescent="0.25">
      <c r="A4" s="1"/>
      <c r="B4" s="3" t="s">
        <v>4</v>
      </c>
      <c r="C4" s="5">
        <v>5588</v>
      </c>
      <c r="D4" s="5">
        <v>5722.5</v>
      </c>
      <c r="E4" s="5">
        <v>6456.6</v>
      </c>
      <c r="F4" s="2"/>
      <c r="G4" s="17">
        <f t="shared" ref="G4:G7" si="0">SIGN(C4)*(E4/C4-1)</f>
        <v>0.15544022906227628</v>
      </c>
      <c r="H4" s="17">
        <f t="shared" ref="H4:H7" si="1">SIGN(D4)*(E4/D4-1)</f>
        <v>0.12828309305373531</v>
      </c>
    </row>
    <row r="5" spans="1:8" ht="15.75" x14ac:dyDescent="0.25">
      <c r="A5" s="9"/>
      <c r="B5" s="3" t="s">
        <v>5</v>
      </c>
      <c r="C5" s="4">
        <v>9583</v>
      </c>
      <c r="D5" s="4">
        <v>11786.1</v>
      </c>
      <c r="E5" s="4">
        <v>12465.7</v>
      </c>
      <c r="F5" s="2"/>
      <c r="G5" s="17">
        <f t="shared" si="0"/>
        <v>0.30081394135448192</v>
      </c>
      <c r="H5" s="17">
        <f t="shared" si="1"/>
        <v>5.7661143211070742E-2</v>
      </c>
    </row>
    <row r="6" spans="1:8" ht="15.75" x14ac:dyDescent="0.25">
      <c r="A6" s="1"/>
      <c r="B6" s="3" t="s">
        <v>6</v>
      </c>
      <c r="C6" s="5">
        <v>6443.1</v>
      </c>
      <c r="D6" s="5">
        <v>5756.9</v>
      </c>
      <c r="E6" s="5">
        <v>6224.6</v>
      </c>
      <c r="F6" s="2"/>
      <c r="G6" s="17">
        <f t="shared" si="0"/>
        <v>-3.3912247210193813E-2</v>
      </c>
      <c r="H6" s="17">
        <f t="shared" si="1"/>
        <v>8.1241640466223286E-2</v>
      </c>
    </row>
    <row r="7" spans="1:8" ht="15.75" x14ac:dyDescent="0.25">
      <c r="A7" s="1"/>
      <c r="B7" s="7" t="s">
        <v>7</v>
      </c>
      <c r="C7" s="18">
        <v>34568.5</v>
      </c>
      <c r="D7" s="8">
        <v>36435.200000000004</v>
      </c>
      <c r="E7" s="8">
        <v>38602.9</v>
      </c>
      <c r="F7" s="2"/>
      <c r="G7" s="17">
        <f t="shared" si="0"/>
        <v>0.11670740703241389</v>
      </c>
      <c r="H7" s="17">
        <f t="shared" si="1"/>
        <v>5.9494664500263417E-2</v>
      </c>
    </row>
    <row r="8" spans="1:8" ht="15.75" x14ac:dyDescent="0.25">
      <c r="A8" s="1"/>
      <c r="B8" s="14"/>
      <c r="C8" s="15"/>
      <c r="D8" s="15"/>
      <c r="E8" s="16"/>
      <c r="F8" s="15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9"/>
      <c r="B11" s="11"/>
      <c r="C11" s="11"/>
      <c r="D11" s="11"/>
      <c r="E11" s="11"/>
      <c r="F11" s="11"/>
      <c r="G11" s="11"/>
      <c r="H11" s="11"/>
    </row>
    <row r="12" spans="1:8" ht="15.75" x14ac:dyDescent="0.25">
      <c r="A12" s="1"/>
    </row>
    <row r="13" spans="1:8" ht="15.75" x14ac:dyDescent="0.25">
      <c r="A13" s="1"/>
      <c r="B13" s="1"/>
      <c r="C13" s="14"/>
      <c r="D13" s="13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3"/>
      <c r="B18" s="13"/>
      <c r="C18" s="13"/>
      <c r="D18" s="1"/>
      <c r="E18" s="1"/>
      <c r="F18" s="1"/>
      <c r="G18" s="1"/>
      <c r="H18" s="1"/>
    </row>
    <row r="19" spans="1:8" ht="15.75" x14ac:dyDescent="0.25">
      <c r="A19" s="13"/>
      <c r="B19" s="13"/>
      <c r="C19" s="13"/>
      <c r="D19" s="1"/>
      <c r="E19" s="1"/>
      <c r="F19" s="1"/>
      <c r="G19" s="1"/>
      <c r="H19" s="1"/>
    </row>
    <row r="20" spans="1:8" ht="15.75" x14ac:dyDescent="0.25">
      <c r="A20" s="16"/>
      <c r="B20" s="14"/>
      <c r="C20" s="13"/>
      <c r="D20" s="1"/>
      <c r="E20" s="1"/>
      <c r="F20" s="1"/>
      <c r="G20" s="1"/>
      <c r="H20" s="1"/>
    </row>
    <row r="21" spans="1:8" ht="15.75" x14ac:dyDescent="0.25">
      <c r="A21" s="16"/>
      <c r="B21" s="14"/>
      <c r="C21" s="13"/>
      <c r="D21" s="1"/>
      <c r="E21" s="1"/>
      <c r="F21" s="1"/>
      <c r="G21" s="1"/>
      <c r="H21" s="1"/>
    </row>
    <row r="22" spans="1:8" ht="15.75" x14ac:dyDescent="0.25">
      <c r="A22" s="16"/>
      <c r="B22" s="14"/>
      <c r="C22" s="13"/>
      <c r="D22" s="1"/>
      <c r="E22" s="1"/>
      <c r="F22" s="1"/>
      <c r="G22" s="1"/>
      <c r="H22" s="1"/>
    </row>
    <row r="23" spans="1:8" ht="15.75" x14ac:dyDescent="0.25">
      <c r="A23" s="16"/>
      <c r="B23" s="14"/>
      <c r="C23" s="13"/>
      <c r="D23" s="1"/>
      <c r="E23" s="1"/>
      <c r="F23" s="1"/>
      <c r="G23" s="1"/>
      <c r="H23" s="1"/>
    </row>
    <row r="24" spans="1:8" ht="15.75" x14ac:dyDescent="0.25">
      <c r="A24" s="16"/>
      <c r="B24" s="14"/>
      <c r="C24" s="13"/>
      <c r="D24" s="1"/>
      <c r="E24" s="1"/>
      <c r="F24" s="1"/>
      <c r="G24" s="1"/>
      <c r="H24" s="1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 xr2:uid="{00000000-0003-0000-00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I24"/>
  <sheetViews>
    <sheetView zoomScale="85" zoomScaleNormal="85" workbookViewId="0">
      <selection activeCell="B2" sqref="B2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8</v>
      </c>
      <c r="C2" s="10" t="s">
        <v>11</v>
      </c>
      <c r="D2" s="10" t="s">
        <v>9</v>
      </c>
      <c r="E2" s="10" t="s">
        <v>12</v>
      </c>
      <c r="F2" s="10" t="s">
        <v>1</v>
      </c>
      <c r="G2" s="12" t="s">
        <v>13</v>
      </c>
      <c r="H2" s="12" t="s">
        <v>2</v>
      </c>
    </row>
    <row r="3" spans="1:8" ht="15.75" x14ac:dyDescent="0.25">
      <c r="A3" s="1"/>
      <c r="B3" s="3" t="s">
        <v>3</v>
      </c>
      <c r="C3" s="4">
        <v>6629.4</v>
      </c>
      <c r="D3" s="4">
        <v>6822</v>
      </c>
      <c r="E3" s="4">
        <v>7133.6</v>
      </c>
      <c r="F3" s="2"/>
      <c r="G3" s="17">
        <f>SIGN(C3)*(E3/C3-1)</f>
        <v>7.6055148278878937E-2</v>
      </c>
      <c r="H3" s="17">
        <f>SIGN(D3)*(E3/D3-1)</f>
        <v>4.567575491058351E-2</v>
      </c>
    </row>
    <row r="4" spans="1:8" ht="15.75" x14ac:dyDescent="0.25">
      <c r="A4" s="1"/>
      <c r="B4" s="3" t="s">
        <v>4</v>
      </c>
      <c r="C4" s="5">
        <v>3416.6</v>
      </c>
      <c r="D4" s="5">
        <v>3264.4</v>
      </c>
      <c r="E4" s="5">
        <v>3958.5</v>
      </c>
      <c r="F4" s="2"/>
      <c r="G4" s="17">
        <f t="shared" ref="G4:G7" si="0">SIGN(C4)*(E4/C4-1)</f>
        <v>0.15860797283849437</v>
      </c>
      <c r="H4" s="17">
        <f t="shared" ref="H4:H7" si="1">SIGN(D4)*(E4/D4-1)</f>
        <v>0.21262712902830527</v>
      </c>
    </row>
    <row r="5" spans="1:8" ht="15.75" x14ac:dyDescent="0.25">
      <c r="A5" s="9"/>
      <c r="B5" s="3" t="s">
        <v>5</v>
      </c>
      <c r="C5" s="4">
        <v>6045.7</v>
      </c>
      <c r="D5" s="4">
        <v>8189.2</v>
      </c>
      <c r="E5" s="4">
        <v>8995</v>
      </c>
      <c r="F5" s="2"/>
      <c r="G5" s="17">
        <f t="shared" si="0"/>
        <v>0.48783432853102204</v>
      </c>
      <c r="H5" s="17">
        <f t="shared" si="1"/>
        <v>9.8397889903775626E-2</v>
      </c>
    </row>
    <row r="6" spans="1:8" ht="15.75" x14ac:dyDescent="0.25">
      <c r="A6" s="1"/>
      <c r="B6" s="3" t="s">
        <v>6</v>
      </c>
      <c r="C6" s="5">
        <v>4554.1000000000004</v>
      </c>
      <c r="D6" s="5">
        <v>4006.5</v>
      </c>
      <c r="E6" s="5">
        <v>4125.7</v>
      </c>
      <c r="F6" s="2"/>
      <c r="G6" s="17">
        <f t="shared" si="0"/>
        <v>-9.4069080608682354E-2</v>
      </c>
      <c r="H6" s="17">
        <f t="shared" si="1"/>
        <v>2.9751653562960056E-2</v>
      </c>
    </row>
    <row r="7" spans="1:8" ht="15.75" x14ac:dyDescent="0.25">
      <c r="A7" s="1"/>
      <c r="B7" s="7" t="s">
        <v>7</v>
      </c>
      <c r="C7" s="8">
        <v>20645.800000000003</v>
      </c>
      <c r="D7" s="8">
        <v>22282.1</v>
      </c>
      <c r="E7" s="8">
        <v>24212.799999999999</v>
      </c>
      <c r="F7" s="2"/>
      <c r="G7" s="17">
        <f t="shared" si="0"/>
        <v>0.17277121739046186</v>
      </c>
      <c r="H7" s="17">
        <f t="shared" si="1"/>
        <v>8.664802689154083E-2</v>
      </c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hidden="1" x14ac:dyDescent="0.25">
      <c r="A24" s="1"/>
      <c r="B24" s="1"/>
      <c r="C24" s="1"/>
      <c r="D24" s="1"/>
      <c r="E24" s="1"/>
      <c r="F24" s="1"/>
      <c r="G24" s="1"/>
      <c r="H24" s="1"/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 xr2:uid="{00000000-0003-0000-01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 xr2:uid="{00000000-0003-0000-01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zoomScale="85" zoomScaleNormal="85" workbookViewId="0">
      <selection activeCell="B2" sqref="B2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15</v>
      </c>
      <c r="C2" s="10" t="s">
        <v>14</v>
      </c>
      <c r="D2" s="10" t="s">
        <v>9</v>
      </c>
      <c r="E2" s="10" t="s">
        <v>12</v>
      </c>
      <c r="F2" s="10" t="s">
        <v>1</v>
      </c>
      <c r="G2" s="12" t="s">
        <v>13</v>
      </c>
      <c r="H2" s="12" t="s">
        <v>2</v>
      </c>
    </row>
    <row r="3" spans="1:8" ht="15.75" x14ac:dyDescent="0.25">
      <c r="A3" s="1"/>
      <c r="B3" s="3" t="s">
        <v>3</v>
      </c>
      <c r="C3" s="4">
        <v>24777.7</v>
      </c>
      <c r="D3" s="4">
        <v>28664.3</v>
      </c>
      <c r="E3" s="4">
        <v>30981</v>
      </c>
      <c r="F3" s="2"/>
      <c r="G3" s="17">
        <f>E3/C3-1</f>
        <v>0.25035818498084961</v>
      </c>
      <c r="H3" s="17">
        <f t="shared" ref="H3:H7" si="0">SIGN(D3)*(E3/D3-1)</f>
        <v>8.082178877558488E-2</v>
      </c>
    </row>
    <row r="4" spans="1:8" ht="15.75" x14ac:dyDescent="0.25">
      <c r="A4" s="1"/>
      <c r="B4" s="3" t="s">
        <v>4</v>
      </c>
      <c r="C4" s="5">
        <v>8863.9</v>
      </c>
      <c r="D4" s="5">
        <v>10553.3</v>
      </c>
      <c r="E4" s="5">
        <v>11819.4</v>
      </c>
      <c r="F4" s="2"/>
      <c r="G4" s="17">
        <f t="shared" ref="G4:G7" si="1">E4/C4-1</f>
        <v>0.33343110820293553</v>
      </c>
      <c r="H4" s="17">
        <f t="shared" si="0"/>
        <v>0.11997195190130117</v>
      </c>
    </row>
    <row r="5" spans="1:8" ht="15.75" x14ac:dyDescent="0.25">
      <c r="A5" s="9"/>
      <c r="B5" s="3" t="s">
        <v>5</v>
      </c>
      <c r="C5" s="4">
        <v>7236.7</v>
      </c>
      <c r="D5" s="4">
        <v>12184.9</v>
      </c>
      <c r="E5" s="4">
        <v>12031.2</v>
      </c>
      <c r="F5" s="2"/>
      <c r="G5" s="17">
        <f t="shared" si="1"/>
        <v>0.66252573686901495</v>
      </c>
      <c r="H5" s="17">
        <f t="shared" si="0"/>
        <v>-1.2613973032195469E-2</v>
      </c>
    </row>
    <row r="6" spans="1:8" ht="15.75" x14ac:dyDescent="0.25">
      <c r="A6" s="1"/>
      <c r="B6" s="3" t="s">
        <v>6</v>
      </c>
      <c r="C6" s="5">
        <v>3105.9</v>
      </c>
      <c r="D6" s="5">
        <v>5213</v>
      </c>
      <c r="E6" s="5">
        <v>2415.6</v>
      </c>
      <c r="F6" s="2"/>
      <c r="G6" s="17">
        <f t="shared" si="1"/>
        <v>-0.22225441900898291</v>
      </c>
      <c r="H6" s="17">
        <f t="shared" si="0"/>
        <v>-0.53661998849031267</v>
      </c>
    </row>
    <row r="7" spans="1:8" ht="15.75" x14ac:dyDescent="0.25">
      <c r="A7" s="1"/>
      <c r="B7" s="7" t="s">
        <v>7</v>
      </c>
      <c r="C7" s="8">
        <f>SUM(C3:C6)</f>
        <v>43984.2</v>
      </c>
      <c r="D7" s="8">
        <f t="shared" ref="D7:E7" si="2">SUM(D3:D6)</f>
        <v>56615.5</v>
      </c>
      <c r="E7" s="8">
        <f t="shared" si="2"/>
        <v>57247.200000000004</v>
      </c>
      <c r="F7" s="2"/>
      <c r="G7" s="17">
        <f t="shared" si="1"/>
        <v>0.30154009848991237</v>
      </c>
      <c r="H7" s="17">
        <f t="shared" si="0"/>
        <v>1.1157721825295175E-2</v>
      </c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200-00000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TRESORERIE!C7:E7</xm:f>
              <xm:sqref>F7</xm:sqref>
            </x14:sparkline>
          </x14:sparklines>
        </x14:sparklineGroup>
        <x14:sparklineGroup displayEmptyCellsAs="gap" xr2:uid="{00000000-0003-0000-0200-00000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TRESORERIE!C3:E3</xm:f>
              <xm:sqref>F3</xm:sqref>
            </x14:sparkline>
            <x14:sparkline>
              <xm:f>TRESORERIE!C4:E4</xm:f>
              <xm:sqref>F4</xm:sqref>
            </x14:sparkline>
          </x14:sparklines>
        </x14:sparklineGroup>
        <x14:sparklineGroup displayEmptyCellsAs="gap" xr2:uid="{00000000-0003-0000-02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TRESORERIE!C5:E5</xm:f>
              <xm:sqref>F5</xm:sqref>
            </x14:sparkline>
            <x14:sparkline>
              <xm:f>TRESORERIE!C6:E6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I25"/>
  <sheetViews>
    <sheetView zoomScale="85" zoomScaleNormal="85" workbookViewId="0">
      <selection activeCell="B2" sqref="B2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10</v>
      </c>
      <c r="C2" s="10" t="s">
        <v>11</v>
      </c>
      <c r="D2" s="10" t="s">
        <v>9</v>
      </c>
      <c r="E2" s="10" t="s">
        <v>12</v>
      </c>
      <c r="F2" s="10" t="s">
        <v>1</v>
      </c>
      <c r="G2" s="12" t="s">
        <v>13</v>
      </c>
      <c r="H2" s="12" t="s">
        <v>2</v>
      </c>
    </row>
    <row r="3" spans="1:8" ht="15.75" x14ac:dyDescent="0.25">
      <c r="A3" s="1"/>
      <c r="B3" s="3" t="s">
        <v>3</v>
      </c>
      <c r="C3" s="4">
        <v>23976.600000000002</v>
      </c>
      <c r="D3" s="4">
        <v>27559.899999999998</v>
      </c>
      <c r="E3" s="4">
        <v>30131.599999999999</v>
      </c>
      <c r="F3" s="2"/>
      <c r="G3" s="17">
        <f>SIGN(C3)*(E3/C3-1)</f>
        <v>0.25670862424196916</v>
      </c>
      <c r="H3" s="17">
        <f>SIGN(D3)*(E3/D3-1)</f>
        <v>9.3313110715205871E-2</v>
      </c>
    </row>
    <row r="4" spans="1:8" ht="15.75" x14ac:dyDescent="0.25">
      <c r="A4" s="1"/>
      <c r="B4" s="3" t="s">
        <v>4</v>
      </c>
      <c r="C4" s="5">
        <v>8524.1</v>
      </c>
      <c r="D4" s="5">
        <v>10270.5</v>
      </c>
      <c r="E4" s="5">
        <v>11614.5</v>
      </c>
      <c r="F4" s="2"/>
      <c r="G4" s="17">
        <f t="shared" ref="G4:G7" si="0">SIGN(C4)*(E4/C4-1)</f>
        <v>0.36254853884867599</v>
      </c>
      <c r="H4" s="17">
        <f t="shared" ref="H4:H7" si="1">SIGN(D4)*(E4/D4-1)</f>
        <v>0.13086023075799624</v>
      </c>
    </row>
    <row r="5" spans="1:8" ht="15.75" x14ac:dyDescent="0.25">
      <c r="A5" s="9"/>
      <c r="B5" s="3" t="s">
        <v>5</v>
      </c>
      <c r="C5" s="4">
        <v>7040.2</v>
      </c>
      <c r="D5" s="4">
        <v>9987.0999999999985</v>
      </c>
      <c r="E5" s="4">
        <v>12031.2</v>
      </c>
      <c r="F5" s="2"/>
      <c r="G5" s="17">
        <f t="shared" si="0"/>
        <v>0.70892872361580661</v>
      </c>
      <c r="H5" s="17">
        <f t="shared" si="1"/>
        <v>0.20467402949805269</v>
      </c>
    </row>
    <row r="6" spans="1:8" ht="15.75" x14ac:dyDescent="0.25">
      <c r="A6" s="1"/>
      <c r="B6" s="3" t="s">
        <v>6</v>
      </c>
      <c r="C6" s="5">
        <v>1180.9000000000001</v>
      </c>
      <c r="D6" s="5">
        <v>1740.5</v>
      </c>
      <c r="E6" s="5">
        <v>1715.1</v>
      </c>
      <c r="F6" s="2"/>
      <c r="G6" s="17">
        <f t="shared" si="0"/>
        <v>0.45236683885172302</v>
      </c>
      <c r="H6" s="17">
        <f t="shared" si="1"/>
        <v>-1.4593507612755019E-2</v>
      </c>
    </row>
    <row r="7" spans="1:8" ht="15.75" x14ac:dyDescent="0.25">
      <c r="A7" s="1"/>
      <c r="B7" s="7" t="s">
        <v>7</v>
      </c>
      <c r="C7" s="8">
        <v>40721.800000000003</v>
      </c>
      <c r="D7" s="8">
        <v>49557.999999999993</v>
      </c>
      <c r="E7" s="8">
        <v>55492.4</v>
      </c>
      <c r="F7" s="2"/>
      <c r="G7" s="17">
        <f t="shared" si="0"/>
        <v>0.36271972260558227</v>
      </c>
      <c r="H7" s="17">
        <f t="shared" si="1"/>
        <v>0.11974655958674707</v>
      </c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300-00000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 xr2:uid="{00000000-0003-0000-0300-00000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 xr2:uid="{00000000-0003-0000-0300-00000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CAF BRUTE</vt:lpstr>
      <vt:lpstr>CAF NETTE</vt:lpstr>
      <vt:lpstr>TRESORERIE</vt:lpstr>
      <vt:lpstr>TRESORERIE NETTE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Dhaou Elayeb</cp:lastModifiedBy>
  <dcterms:created xsi:type="dcterms:W3CDTF">2022-12-09T09:55:56Z</dcterms:created>
  <dcterms:modified xsi:type="dcterms:W3CDTF">2023-04-11T10:28:15Z</dcterms:modified>
</cp:coreProperties>
</file>