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REQUETAGE\REQUETES RECURRENTES\SPOCC\SMCL\Situation mensuelle Coll loc\SMCL 2026\3. SMCL 2026 - juillet\"/>
    </mc:Choice>
  </mc:AlternateContent>
  <xr:revisionPtr revIDLastSave="0" documentId="13_ncr:1_{CD8AE3E1-94D4-4AD9-88ED-686588C1BC39}" xr6:coauthVersionLast="47" xr6:coauthVersionMax="47" xr10:uidLastSave="{00000000-0000-0000-0000-000000000000}"/>
  <bookViews>
    <workbookView xWindow="-28920" yWindow="-120" windowWidth="29040" windowHeight="15720" tabRatio="810" xr2:uid="{00000000-000D-0000-FFFF-FFFF00000000}"/>
  </bookViews>
  <sheets>
    <sheet name="RECETTES" sheetId="13" r:id="rId1"/>
    <sheet name="DEPENSES" sheetId="11" r:id="rId2"/>
    <sheet name="CAF BRUTE" sheetId="1" r:id="rId3"/>
    <sheet name="CAF NETTE" sheetId="2" r:id="rId4"/>
    <sheet name="TRESORERIE brute" sheetId="4" r:id="rId5"/>
    <sheet name="TRESORERIE nette" sheetId="3" r:id="rId6"/>
  </sheets>
  <definedNames>
    <definedName name="_AMO_UniqueIdentifier" hidden="1">"'b9e49ab9-3724-4ab5-b34f-c3d2a4ecefd3'"</definedName>
    <definedName name="_xlnm.Print_Area" localSheetId="2">'CAF BRUTE'!$A$1:$I$24</definedName>
    <definedName name="_xlnm.Print_Area" localSheetId="3">'CAF NETTE'!$A$1:$I$25</definedName>
    <definedName name="_xlnm.Print_Area" localSheetId="1">DEPENSES!$A$1:$I$19</definedName>
    <definedName name="_xlnm.Print_Area" localSheetId="0">RECETTES!$A$1:$I$19</definedName>
    <definedName name="_xlnm.Print_Area" localSheetId="4">'TRESORERIE brute'!$A$1:$I$25</definedName>
    <definedName name="_xlnm.Print_Area" localSheetId="5">'TRESORERIE nette'!$A$1:$I$25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1" l="1"/>
  <c r="E9" i="11"/>
  <c r="H23" i="13" l="1"/>
  <c r="H24" i="13"/>
  <c r="G23" i="13"/>
  <c r="G24" i="13"/>
  <c r="H25" i="13" l="1"/>
  <c r="G25" i="13"/>
  <c r="H22" i="13"/>
  <c r="G22" i="13"/>
  <c r="H21" i="13"/>
  <c r="G21" i="13"/>
  <c r="H15" i="13"/>
  <c r="G15" i="13"/>
  <c r="H14" i="13"/>
  <c r="G14" i="13"/>
  <c r="H13" i="13"/>
  <c r="G13" i="13"/>
  <c r="H12" i="13"/>
  <c r="G12" i="13"/>
  <c r="H11" i="13"/>
  <c r="G11" i="13"/>
  <c r="H7" i="13"/>
  <c r="G7" i="13"/>
  <c r="H6" i="13"/>
  <c r="G6" i="13"/>
  <c r="H5" i="13"/>
  <c r="G5" i="13"/>
  <c r="H4" i="13"/>
  <c r="G4" i="13"/>
  <c r="H3" i="13"/>
  <c r="G3" i="13"/>
  <c r="G13" i="11"/>
  <c r="G21" i="11"/>
  <c r="H21" i="11"/>
  <c r="G22" i="11"/>
  <c r="H22" i="11"/>
  <c r="G23" i="11"/>
  <c r="H23" i="11"/>
  <c r="G24" i="11"/>
  <c r="H24" i="11"/>
  <c r="G25" i="11"/>
  <c r="H25" i="11"/>
  <c r="G11" i="11"/>
  <c r="H11" i="11"/>
  <c r="G12" i="11"/>
  <c r="H12" i="11"/>
  <c r="H13" i="11"/>
  <c r="G14" i="11"/>
  <c r="H14" i="11"/>
  <c r="G15" i="11"/>
  <c r="H15" i="11"/>
  <c r="H7" i="11" l="1"/>
  <c r="G7" i="11"/>
  <c r="H6" i="11"/>
  <c r="G6" i="11"/>
  <c r="H5" i="11"/>
  <c r="G5" i="11"/>
  <c r="H4" i="11"/>
  <c r="G4" i="11"/>
  <c r="H3" i="11"/>
  <c r="G3" i="11"/>
  <c r="G6" i="2" l="1"/>
  <c r="H3" i="1" l="1"/>
  <c r="G3" i="1" l="1"/>
  <c r="H5" i="3" l="1"/>
  <c r="G5" i="3"/>
  <c r="G6" i="3" l="1"/>
  <c r="G3" i="3"/>
  <c r="G7" i="4"/>
  <c r="G4" i="4"/>
  <c r="G6" i="4"/>
  <c r="G5" i="4"/>
  <c r="G3" i="4"/>
  <c r="G7" i="3"/>
  <c r="G4" i="3"/>
  <c r="G7" i="2"/>
  <c r="G5" i="2"/>
  <c r="G4" i="2"/>
  <c r="G3" i="2"/>
  <c r="G7" i="1"/>
  <c r="G6" i="1"/>
  <c r="G5" i="1"/>
  <c r="G4" i="1"/>
  <c r="H3" i="3"/>
  <c r="H7" i="3"/>
  <c r="H7" i="4"/>
  <c r="H7" i="1"/>
  <c r="H6" i="3"/>
  <c r="H3" i="4"/>
  <c r="H6" i="4"/>
  <c r="H5" i="4"/>
  <c r="H4" i="4"/>
  <c r="H4" i="3"/>
  <c r="H7" i="2"/>
  <c r="H6" i="2"/>
  <c r="H5" i="2"/>
  <c r="H4" i="2"/>
  <c r="H3" i="2"/>
  <c r="H4" i="1"/>
  <c r="H5" i="1"/>
  <c r="H6" i="1"/>
</calcChain>
</file>

<file path=xl/sharedStrings.xml><?xml version="1.0" encoding="utf-8"?>
<sst xmlns="http://schemas.openxmlformats.org/spreadsheetml/2006/main" count="122" uniqueCount="23">
  <si>
    <t>Epargne brute (CAF brute) 
en M€</t>
  </si>
  <si>
    <t xml:space="preserve">Communes </t>
  </si>
  <si>
    <t>GFP</t>
  </si>
  <si>
    <t>Départements</t>
  </si>
  <si>
    <t>Régions</t>
  </si>
  <si>
    <t>Total</t>
  </si>
  <si>
    <t>Epargne nette (CAF nette) 
en M€</t>
  </si>
  <si>
    <t>Trésorerie nette
en M€</t>
  </si>
  <si>
    <t>Trésorerie brute
en M€</t>
  </si>
  <si>
    <t>Dépenses totales en M€</t>
  </si>
  <si>
    <t>Dépenses Totales = Dépenses réelles de fonctionnement + Dépenses réelles d'investissement hors remboursement d'emprunt</t>
  </si>
  <si>
    <t>Dépenses réelles d'investissement (DRI) en M€</t>
  </si>
  <si>
    <t>Dépenses réelles de fonctionnement (DRF) en M€</t>
  </si>
  <si>
    <t>Evolution sur la période 2024-2026</t>
  </si>
  <si>
    <t>Évolution 2025/2024</t>
  </si>
  <si>
    <t>Evolution 2026/2025</t>
  </si>
  <si>
    <t>Recettes réelles de fonctionnement (RRF) en M€</t>
  </si>
  <si>
    <t>Recettes réelles d'investissement (RRI) en M€</t>
  </si>
  <si>
    <t>Recettes Totales = Recettes réelles de fonctionnement + Recettes réelles d'investissement hors souscription d'emprunt</t>
  </si>
  <si>
    <t>Recettes totales en M€</t>
  </si>
  <si>
    <t>Exécution 2024
au 31 juillet 2024</t>
  </si>
  <si>
    <t>Exécution 2025
au 31 juillet 2025</t>
  </si>
  <si>
    <t>Exécution 2026
au 31 juillet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</si>
</sst>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\ [$€-40C];[Red]\-#,##0.00\ [$€-40C]"/>
    <numFmt numFmtId="165" formatCode="0.0%"/>
    <numFmt numFmtId="166" formatCode="_(* #,##0.00_);_(* \(#,##0.00\);_(* &quot;-&quot;??_);_(@_)"/>
    <numFmt numFmtId="167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i/>
      <u/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.5"/>
      <color rgb="FF00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9"/>
      <color rgb="FF000000"/>
      <name val="Arial"/>
      <family val="2"/>
    </font>
    <font>
      <b/>
      <i/>
      <sz val="9"/>
      <color rgb="FF000000"/>
      <name val="Arial"/>
      <family val="2"/>
    </font>
    <font>
      <b/>
      <sz val="9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EEEEE"/>
        <bgColor rgb="FFF2F2F2"/>
      </patternFill>
    </fill>
    <fill>
      <patternFill patternType="solid">
        <fgColor rgb="FFDDDDDD"/>
        <bgColor rgb="FFEEEEEE"/>
      </patternFill>
    </fill>
    <fill>
      <patternFill patternType="solid">
        <fgColor rgb="FF375C7A"/>
        <bgColor rgb="FF333399"/>
      </patternFill>
    </fill>
    <fill>
      <patternFill patternType="solid">
        <fgColor rgb="FFCFA45D"/>
        <bgColor rgb="FFFF808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887081514938816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887081514938816E-2"/>
      </left>
      <right style="thin">
        <color theme="2" tint="-9.9887081514938816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17600024414813E-2"/>
      </left>
      <right/>
      <top style="thin">
        <color theme="2" tint="-9.9917600024414813E-2"/>
      </top>
      <bottom style="thin">
        <color theme="2" tint="-9.9948118533890809E-2"/>
      </bottom>
      <diagonal/>
    </border>
    <border>
      <left style="thin">
        <color theme="2" tint="-9.9917600024414813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17600024414813E-2"/>
      </left>
      <right style="thin">
        <color theme="2" tint="-9.9948118533890809E-2"/>
      </right>
      <top style="thin">
        <color theme="2" tint="-9.9948118533890809E-2"/>
      </top>
      <bottom style="thin">
        <color theme="2" tint="-9.9917600024414813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17600024414813E-2"/>
      </bottom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48118533890809E-2"/>
      </top>
      <bottom style="thin">
        <color theme="2" tint="-9.9917600024414813E-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9.9948118533890809E-2"/>
      </bottom>
      <diagonal/>
    </border>
    <border>
      <left style="thin">
        <color theme="2" tint="-0.24994659260841701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0.2499465926084170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0.24994659260841701"/>
      </left>
      <right style="thin">
        <color theme="2" tint="-9.9948118533890809E-2"/>
      </right>
      <top style="thin">
        <color theme="2" tint="-9.9948118533890809E-2"/>
      </top>
      <bottom style="thin">
        <color theme="2" tint="-0.2499465926084170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0.24994659260841701"/>
      </bottom>
      <diagonal/>
    </border>
    <border>
      <left style="thin">
        <color theme="2" tint="-9.9948118533890809E-2"/>
      </left>
      <right style="thin">
        <color theme="2" tint="-0.24994659260841701"/>
      </right>
      <top style="thin">
        <color theme="2" tint="-9.9948118533890809E-2"/>
      </top>
      <bottom style="thin">
        <color theme="2" tint="-0.24994659260841701"/>
      </bottom>
      <diagonal/>
    </border>
    <border>
      <left style="thin">
        <color theme="2" tint="-9.9917600024414813E-2"/>
      </left>
      <right/>
      <top style="thin">
        <color theme="2" tint="-0.24994659260841701"/>
      </top>
      <bottom style="thin">
        <color theme="2" tint="-9.9948118533890809E-2"/>
      </bottom>
      <diagonal/>
    </border>
  </borders>
  <cellStyleXfs count="31">
    <xf numFmtId="0" fontId="0" fillId="0" borderId="0"/>
    <xf numFmtId="0" fontId="2" fillId="0" borderId="0"/>
    <xf numFmtId="9" fontId="3" fillId="0" borderId="0" applyBorder="0" applyAlignment="0" applyProtection="0"/>
    <xf numFmtId="0" fontId="4" fillId="0" borderId="0" applyBorder="0" applyAlignment="0" applyProtection="0"/>
    <xf numFmtId="164" fontId="4" fillId="0" borderId="0" applyBorder="0" applyAlignment="0" applyProtection="0"/>
    <xf numFmtId="0" fontId="5" fillId="0" borderId="0" applyBorder="0" applyProtection="0">
      <alignment horizontal="center"/>
    </xf>
    <xf numFmtId="0" fontId="5" fillId="0" borderId="0" applyBorder="0" applyProtection="0">
      <alignment horizontal="center" textRotation="90"/>
    </xf>
    <xf numFmtId="0" fontId="2" fillId="2" borderId="0" applyBorder="0" applyAlignment="0" applyProtection="0"/>
    <xf numFmtId="0" fontId="2" fillId="2" borderId="0" applyBorder="0" applyAlignment="0" applyProtection="0"/>
    <xf numFmtId="0" fontId="6" fillId="2" borderId="0" applyBorder="0" applyAlignment="0" applyProtection="0"/>
    <xf numFmtId="0" fontId="6" fillId="0" borderId="0" applyBorder="0" applyAlignment="0" applyProtection="0"/>
    <xf numFmtId="0" fontId="2" fillId="2" borderId="0" applyBorder="0" applyAlignment="0" applyProtection="0"/>
    <xf numFmtId="0" fontId="6" fillId="2" borderId="0" applyBorder="0" applyAlignment="0" applyProtection="0"/>
    <xf numFmtId="0" fontId="6" fillId="0" borderId="0" applyBorder="0" applyAlignment="0" applyProtection="0"/>
    <xf numFmtId="0" fontId="6" fillId="0" borderId="0" applyBorder="0" applyAlignment="0" applyProtection="0"/>
    <xf numFmtId="0" fontId="2" fillId="3" borderId="0" applyBorder="0" applyAlignment="0" applyProtection="0"/>
    <xf numFmtId="0" fontId="2" fillId="3" borderId="0" applyBorder="0" applyAlignment="0" applyProtection="0"/>
    <xf numFmtId="0" fontId="2" fillId="2" borderId="0" applyBorder="0" applyAlignment="0" applyProtection="0"/>
    <xf numFmtId="0" fontId="2" fillId="2" borderId="0" applyBorder="0" applyAlignment="0" applyProtection="0"/>
    <xf numFmtId="0" fontId="2" fillId="0" borderId="0" applyBorder="0" applyAlignment="0" applyProtection="0"/>
    <xf numFmtId="0" fontId="6" fillId="0" borderId="0" applyBorder="0" applyAlignment="0" applyProtection="0"/>
    <xf numFmtId="0" fontId="6" fillId="2" borderId="0" applyBorder="0" applyAlignment="0" applyProtection="0"/>
    <xf numFmtId="0" fontId="6" fillId="0" borderId="0" applyBorder="0" applyAlignment="0" applyProtection="0"/>
    <xf numFmtId="0" fontId="6" fillId="2" borderId="0" applyBorder="0" applyAlignment="0" applyProtection="0"/>
    <xf numFmtId="0" fontId="6" fillId="0" borderId="0" applyBorder="0" applyAlignment="0" applyProtection="0"/>
    <xf numFmtId="0" fontId="1" fillId="0" borderId="0"/>
    <xf numFmtId="0" fontId="11" fillId="0" borderId="0"/>
    <xf numFmtId="9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10" fontId="6" fillId="0" borderId="0" xfId="0" applyNumberFormat="1" applyFont="1" applyAlignment="1">
      <alignment vertical="center"/>
    </xf>
    <xf numFmtId="3" fontId="6" fillId="0" borderId="0" xfId="0" applyNumberFormat="1" applyFont="1"/>
    <xf numFmtId="3" fontId="0" fillId="0" borderId="0" xfId="0" applyNumberFormat="1"/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3" fontId="10" fillId="0" borderId="1" xfId="0" applyNumberFormat="1" applyFont="1" applyFill="1" applyBorder="1" applyAlignment="1">
      <alignment vertical="center"/>
    </xf>
    <xf numFmtId="3" fontId="9" fillId="6" borderId="1" xfId="0" applyNumberFormat="1" applyFont="1" applyFill="1" applyBorder="1" applyAlignment="1">
      <alignment vertical="center"/>
    </xf>
    <xf numFmtId="165" fontId="12" fillId="6" borderId="1" xfId="2" applyNumberFormat="1" applyFont="1" applyFill="1" applyBorder="1" applyAlignment="1">
      <alignment vertical="center"/>
    </xf>
    <xf numFmtId="3" fontId="10" fillId="0" borderId="1" xfId="0" quotePrefix="1" applyNumberFormat="1" applyFont="1" applyFill="1" applyBorder="1" applyAlignment="1">
      <alignment horizontal="right" vertical="center"/>
    </xf>
    <xf numFmtId="0" fontId="10" fillId="6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3" fontId="9" fillId="0" borderId="1" xfId="0" quotePrefix="1" applyNumberFormat="1" applyFont="1" applyFill="1" applyBorder="1" applyAlignment="1">
      <alignment horizontal="right" vertical="center"/>
    </xf>
    <xf numFmtId="165" fontId="13" fillId="6" borderId="1" xfId="2" applyNumberFormat="1" applyFont="1" applyFill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0" fillId="0" borderId="0" xfId="0" applyNumberFormat="1"/>
    <xf numFmtId="0" fontId="10" fillId="6" borderId="6" xfId="0" applyFont="1" applyFill="1" applyBorder="1" applyAlignment="1">
      <alignment vertical="center"/>
    </xf>
    <xf numFmtId="165" fontId="12" fillId="6" borderId="7" xfId="2" applyNumberFormat="1" applyFont="1" applyFill="1" applyBorder="1" applyAlignment="1">
      <alignment vertical="center"/>
    </xf>
    <xf numFmtId="0" fontId="9" fillId="6" borderId="8" xfId="0" applyFont="1" applyFill="1" applyBorder="1" applyAlignment="1">
      <alignment vertical="center"/>
    </xf>
    <xf numFmtId="3" fontId="9" fillId="0" borderId="9" xfId="0" quotePrefix="1" applyNumberFormat="1" applyFont="1" applyFill="1" applyBorder="1" applyAlignment="1">
      <alignment horizontal="right" vertical="center"/>
    </xf>
    <xf numFmtId="3" fontId="9" fillId="6" borderId="9" xfId="0" applyNumberFormat="1" applyFont="1" applyFill="1" applyBorder="1" applyAlignment="1">
      <alignment vertical="center"/>
    </xf>
    <xf numFmtId="165" fontId="13" fillId="6" borderId="9" xfId="2" applyNumberFormat="1" applyFont="1" applyFill="1" applyBorder="1" applyAlignment="1">
      <alignment vertical="center"/>
    </xf>
    <xf numFmtId="165" fontId="13" fillId="6" borderId="10" xfId="2" applyNumberFormat="1" applyFont="1" applyFill="1" applyBorder="1" applyAlignment="1">
      <alignment vertical="center"/>
    </xf>
    <xf numFmtId="0" fontId="10" fillId="6" borderId="12" xfId="0" applyFont="1" applyFill="1" applyBorder="1" applyAlignment="1">
      <alignment vertical="center"/>
    </xf>
    <xf numFmtId="165" fontId="12" fillId="6" borderId="13" xfId="2" applyNumberFormat="1" applyFont="1" applyFill="1" applyBorder="1" applyAlignment="1">
      <alignment vertical="center"/>
    </xf>
    <xf numFmtId="0" fontId="9" fillId="6" borderId="14" xfId="0" applyFont="1" applyFill="1" applyBorder="1" applyAlignment="1">
      <alignment vertical="center"/>
    </xf>
    <xf numFmtId="3" fontId="9" fillId="0" borderId="15" xfId="0" quotePrefix="1" applyNumberFormat="1" applyFont="1" applyFill="1" applyBorder="1" applyAlignment="1">
      <alignment horizontal="right" vertical="center"/>
    </xf>
    <xf numFmtId="3" fontId="9" fillId="6" borderId="15" xfId="0" applyNumberFormat="1" applyFont="1" applyFill="1" applyBorder="1" applyAlignment="1">
      <alignment vertical="center"/>
    </xf>
    <xf numFmtId="165" fontId="13" fillId="6" borderId="15" xfId="2" applyNumberFormat="1" applyFont="1" applyFill="1" applyBorder="1" applyAlignment="1">
      <alignment vertical="center"/>
    </xf>
    <xf numFmtId="165" fontId="13" fillId="6" borderId="16" xfId="2" applyNumberFormat="1" applyFont="1" applyFill="1" applyBorder="1" applyAlignment="1">
      <alignment vertical="center"/>
    </xf>
    <xf numFmtId="0" fontId="14" fillId="0" borderId="0" xfId="0" applyFont="1"/>
    <xf numFmtId="167" fontId="0" fillId="0" borderId="0" xfId="30" applyNumberFormat="1" applyFont="1"/>
    <xf numFmtId="3" fontId="10" fillId="0" borderId="1" xfId="0" applyNumberFormat="1" applyFont="1" applyFill="1" applyBorder="1" applyAlignment="1">
      <alignment horizontal="right" vertical="center"/>
    </xf>
    <xf numFmtId="3" fontId="10" fillId="0" borderId="1" xfId="0" applyNumberFormat="1" applyFont="1" applyBorder="1" applyAlignment="1">
      <alignment vertical="center"/>
    </xf>
    <xf numFmtId="3" fontId="10" fillId="0" borderId="1" xfId="0" quotePrefix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3" fontId="17" fillId="0" borderId="0" xfId="0" applyNumberFormat="1" applyFont="1"/>
    <xf numFmtId="0" fontId="16" fillId="0" borderId="0" xfId="0" applyFont="1"/>
    <xf numFmtId="0" fontId="10" fillId="0" borderId="0" xfId="0" applyFont="1"/>
    <xf numFmtId="0" fontId="18" fillId="5" borderId="4" xfId="26" applyFont="1" applyFill="1" applyBorder="1" applyAlignment="1">
      <alignment horizontal="center" vertical="center" wrapText="1"/>
    </xf>
    <xf numFmtId="0" fontId="19" fillId="5" borderId="4" xfId="26" applyFont="1" applyFill="1" applyBorder="1" applyAlignment="1">
      <alignment horizontal="center" vertical="center" wrapText="1"/>
    </xf>
    <xf numFmtId="0" fontId="19" fillId="5" borderId="3" xfId="26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3" fontId="10" fillId="6" borderId="1" xfId="0" applyNumberFormat="1" applyFont="1" applyFill="1" applyBorder="1" applyAlignment="1">
      <alignment horizontal="right" vertical="center"/>
    </xf>
    <xf numFmtId="3" fontId="10" fillId="6" borderId="1" xfId="0" quotePrefix="1" applyNumberFormat="1" applyFont="1" applyFill="1" applyBorder="1" applyAlignment="1">
      <alignment horizontal="right" vertical="center"/>
    </xf>
    <xf numFmtId="3" fontId="9" fillId="6" borderId="9" xfId="0" quotePrefix="1" applyNumberFormat="1" applyFont="1" applyFill="1" applyBorder="1" applyAlignment="1">
      <alignment horizontal="right" vertical="center"/>
    </xf>
  </cellXfs>
  <cellStyles count="31">
    <cellStyle name="En-tête" xfId="5" xr:uid="{00000000-0005-0000-0000-000000000000}"/>
    <cellStyle name="Milliers" xfId="30" builtinId="3"/>
    <cellStyle name="Milliers 2" xfId="28" xr:uid="{00000000-0005-0000-0000-000002000000}"/>
    <cellStyle name="Milliers 2 2" xfId="29" xr:uid="{00000000-0005-0000-0000-000003000000}"/>
    <cellStyle name="Normal" xfId="0" builtinId="0"/>
    <cellStyle name="Normal 2" xfId="25" xr:uid="{00000000-0005-0000-0000-000005000000}"/>
    <cellStyle name="Normal 3" xfId="1" xr:uid="{00000000-0005-0000-0000-000006000000}"/>
    <cellStyle name="Normal 4" xfId="26" xr:uid="{00000000-0005-0000-0000-000007000000}"/>
    <cellStyle name="Pourcentage 2" xfId="2" xr:uid="{00000000-0005-0000-0000-000008000000}"/>
    <cellStyle name="Pourcentage 3" xfId="27" xr:uid="{00000000-0005-0000-0000-000009000000}"/>
    <cellStyle name="Résultat" xfId="3" xr:uid="{00000000-0005-0000-0000-00000A000000}"/>
    <cellStyle name="Résultat2" xfId="4" xr:uid="{00000000-0005-0000-0000-00000B000000}"/>
    <cellStyle name="Sans nom1" xfId="7" xr:uid="{00000000-0005-0000-0000-00000C000000}"/>
    <cellStyle name="Sans nom10" xfId="16" xr:uid="{00000000-0005-0000-0000-00000D000000}"/>
    <cellStyle name="Sans nom11" xfId="17" xr:uid="{00000000-0005-0000-0000-00000E000000}"/>
    <cellStyle name="Sans nom12" xfId="18" xr:uid="{00000000-0005-0000-0000-00000F000000}"/>
    <cellStyle name="Sans nom13" xfId="19" xr:uid="{00000000-0005-0000-0000-000010000000}"/>
    <cellStyle name="Sans nom14" xfId="20" xr:uid="{00000000-0005-0000-0000-000011000000}"/>
    <cellStyle name="Sans nom15" xfId="21" xr:uid="{00000000-0005-0000-0000-000012000000}"/>
    <cellStyle name="Sans nom16" xfId="22" xr:uid="{00000000-0005-0000-0000-000013000000}"/>
    <cellStyle name="Sans nom17" xfId="23" xr:uid="{00000000-0005-0000-0000-000014000000}"/>
    <cellStyle name="Sans nom18" xfId="24" xr:uid="{00000000-0005-0000-0000-000015000000}"/>
    <cellStyle name="Sans nom2" xfId="14" xr:uid="{00000000-0005-0000-0000-000016000000}"/>
    <cellStyle name="Sans nom3" xfId="8" xr:uid="{00000000-0005-0000-0000-000017000000}"/>
    <cellStyle name="Sans nom4" xfId="9" xr:uid="{00000000-0005-0000-0000-000018000000}"/>
    <cellStyle name="Sans nom5" xfId="10" xr:uid="{00000000-0005-0000-0000-000019000000}"/>
    <cellStyle name="Sans nom6" xfId="11" xr:uid="{00000000-0005-0000-0000-00001A000000}"/>
    <cellStyle name="Sans nom7" xfId="12" xr:uid="{00000000-0005-0000-0000-00001B000000}"/>
    <cellStyle name="Sans nom8" xfId="13" xr:uid="{00000000-0005-0000-0000-00001C000000}"/>
    <cellStyle name="Sans nom9" xfId="15" xr:uid="{00000000-0005-0000-0000-00001D000000}"/>
    <cellStyle name="Titre1" xfId="6" xr:uid="{00000000-0005-0000-0000-00001E000000}"/>
  </cellStyles>
  <dxfs count="0"/>
  <tableStyles count="0" defaultTableStyle="TableStyleMedium2" defaultPivotStyle="PivotStyleLight16"/>
  <colors>
    <mruColors>
      <color rgb="FFF5D3DD"/>
      <color rgb="FFE8A0B5"/>
      <color rgb="FFFCF2F5"/>
      <color rgb="FFDE7492"/>
      <color rgb="FFC32F59"/>
      <color rgb="FFD34970"/>
      <color rgb="FFDEC8EE"/>
      <color rgb="FFBF95DF"/>
      <color rgb="FFF9F6FC"/>
      <color rgb="FFA16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Evolution CAF brute par strate (en M€) </a:t>
            </a:r>
          </a:p>
        </c:rich>
      </c:tx>
      <c:layout>
        <c:manualLayout>
          <c:xMode val="edge"/>
          <c:yMode val="edge"/>
          <c:x val="0.28693454769896864"/>
          <c:y val="1.75332957976493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73280872584541"/>
          <c:y val="0.18547665765737079"/>
          <c:w val="0.8522612468057289"/>
          <c:h val="0.689884733516423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'CAF BRUTE'!$B$3</c:f>
              <c:strCache>
                <c:ptCount val="1"/>
                <c:pt idx="0">
                  <c:v>Communes 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0548771943904305E-3"/>
                  <c:y val="1.25206541499560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37-40C1-81EA-692B0BF96880}"/>
                </c:ext>
              </c:extLst>
            </c:dLbl>
            <c:dLbl>
              <c:idx val="2"/>
              <c:layout>
                <c:manualLayout>
                  <c:x val="0"/>
                  <c:y val="1.66942055332747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37-40C1-81EA-692B0BF968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'CAF BRUTE'!$C$2:$E$2</c:f>
              <c:strCache>
                <c:ptCount val="3"/>
                <c:pt idx="0">
                  <c:v>Exécution 2024
au 31 juillet 2024</c:v>
                </c:pt>
                <c:pt idx="1">
                  <c:v>Exécution 2025
au 31 juillet 2025</c:v>
                </c:pt>
                <c:pt idx="2">
                  <c:v>Exécution 2026
au 31 juillet 2026</c:v>
                </c:pt>
              </c:strCache>
            </c:strRef>
          </c:cat>
          <c:val>
            <c:numRef>
              <c:f>'CAF BRUTE'!$C$3:$E$3</c:f>
              <c:numCache>
                <c:formatCode>#,##0</c:formatCode>
                <c:ptCount val="3"/>
                <c:pt idx="0">
                  <c:v>1557.9</c:v>
                </c:pt>
                <c:pt idx="1">
                  <c:v>2713.1</c:v>
                </c:pt>
                <c:pt idx="2">
                  <c:v>2284.6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9B-4676-97CA-766A69FD221D}"/>
            </c:ext>
          </c:extLst>
        </c:ser>
        <c:ser>
          <c:idx val="2"/>
          <c:order val="1"/>
          <c:tx>
            <c:strRef>
              <c:f>'CAF BRUTE'!$B$4</c:f>
              <c:strCache>
                <c:ptCount val="1"/>
                <c:pt idx="0">
                  <c:v>GFP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'CAF BRUTE'!$C$2:$E$2</c:f>
              <c:strCache>
                <c:ptCount val="3"/>
                <c:pt idx="0">
                  <c:v>Exécution 2024
au 31 juillet 2024</c:v>
                </c:pt>
                <c:pt idx="1">
                  <c:v>Exécution 2025
au 31 juillet 2025</c:v>
                </c:pt>
                <c:pt idx="2">
                  <c:v>Exécution 2026
au 31 juillet 2026</c:v>
                </c:pt>
              </c:strCache>
            </c:strRef>
          </c:cat>
          <c:val>
            <c:numRef>
              <c:f>'CAF BRUTE'!$C$4:$E$4</c:f>
              <c:numCache>
                <c:formatCode>#,##0</c:formatCode>
                <c:ptCount val="3"/>
                <c:pt idx="0">
                  <c:v>2609.6999999999998</c:v>
                </c:pt>
                <c:pt idx="1">
                  <c:v>3486.7</c:v>
                </c:pt>
                <c:pt idx="2">
                  <c:v>3686.5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9B-4676-97CA-766A69FD221D}"/>
            </c:ext>
          </c:extLst>
        </c:ser>
        <c:ser>
          <c:idx val="1"/>
          <c:order val="2"/>
          <c:tx>
            <c:strRef>
              <c:f>'CAF BRUTE'!$B$5</c:f>
              <c:strCache>
                <c:ptCount val="1"/>
                <c:pt idx="0">
                  <c:v>Départements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64582263980668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68-43DC-AE5C-6D509683528D}"/>
                </c:ext>
              </c:extLst>
            </c:dLbl>
            <c:dLbl>
              <c:idx val="1"/>
              <c:layout>
                <c:manualLayout>
                  <c:x val="0"/>
                  <c:y val="2.05251065689391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59-42A0-A527-BCBCE772AF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'CAF BRUTE'!$C$2:$E$2</c:f>
              <c:strCache>
                <c:ptCount val="3"/>
                <c:pt idx="0">
                  <c:v>Exécution 2024
au 31 juillet 2024</c:v>
                </c:pt>
                <c:pt idx="1">
                  <c:v>Exécution 2025
au 31 juillet 2025</c:v>
                </c:pt>
                <c:pt idx="2">
                  <c:v>Exécution 2026
au 31 juillet 2026</c:v>
                </c:pt>
              </c:strCache>
            </c:strRef>
          </c:cat>
          <c:val>
            <c:numRef>
              <c:f>'CAF BRUTE'!$C$5:$E$5</c:f>
              <c:numCache>
                <c:formatCode>#,##0</c:formatCode>
                <c:ptCount val="3"/>
                <c:pt idx="0">
                  <c:v>3143.1</c:v>
                </c:pt>
                <c:pt idx="1">
                  <c:v>3091.5</c:v>
                </c:pt>
                <c:pt idx="2">
                  <c:v>4782.3999999999996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9B-4676-97CA-766A69FD221D}"/>
            </c:ext>
          </c:extLst>
        </c:ser>
        <c:ser>
          <c:idx val="3"/>
          <c:order val="3"/>
          <c:tx>
            <c:strRef>
              <c:f>'CAF BRUTE'!$B$6</c:f>
              <c:strCache>
                <c:ptCount val="1"/>
                <c:pt idx="0">
                  <c:v>Régions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 w="12700"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'CAF BRUTE'!$C$2:$E$2</c:f>
              <c:strCache>
                <c:ptCount val="3"/>
                <c:pt idx="0">
                  <c:v>Exécution 2024
au 31 juillet 2024</c:v>
                </c:pt>
                <c:pt idx="1">
                  <c:v>Exécution 2025
au 31 juillet 2025</c:v>
                </c:pt>
                <c:pt idx="2">
                  <c:v>Exécution 2026
au 31 juillet 2026</c:v>
                </c:pt>
              </c:strCache>
            </c:strRef>
          </c:cat>
          <c:val>
            <c:numRef>
              <c:f>'CAF BRUTE'!$C$6:$E$6</c:f>
              <c:numCache>
                <c:formatCode>#,##0</c:formatCode>
                <c:ptCount val="3"/>
                <c:pt idx="0">
                  <c:v>2110.3000000000002</c:v>
                </c:pt>
                <c:pt idx="1">
                  <c:v>1815.7</c:v>
                </c:pt>
                <c:pt idx="2">
                  <c:v>2910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9B-4676-97CA-766A69FD221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7"/>
        <c:axId val="396788176"/>
        <c:axId val="396790144"/>
      </c:barChart>
      <c:catAx>
        <c:axId val="396788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790144"/>
        <c:crosses val="autoZero"/>
        <c:auto val="1"/>
        <c:lblAlgn val="ctr"/>
        <c:lblOffset val="100"/>
        <c:noMultiLvlLbl val="0"/>
      </c:catAx>
      <c:valAx>
        <c:axId val="396790144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7881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7.6020105884808634E-2"/>
          <c:y val="7.1826753656806103E-2"/>
          <c:w val="0.65787156551932369"/>
          <c:h val="0.121679790026246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0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+mn-cs"/>
              </a:defRPr>
            </a:pPr>
            <a:r>
              <a:rPr lang="en-US" sz="1100" b="1" i="0" baseline="0">
                <a:latin typeface="Calibri" panose="020F0502020204030204" pitchFamily="34" charset="0"/>
              </a:rPr>
              <a:t>Evolution CAF nette par strate (en M€) </a:t>
            </a:r>
          </a:p>
        </c:rich>
      </c:tx>
      <c:layout>
        <c:manualLayout>
          <c:xMode val="edge"/>
          <c:yMode val="edge"/>
          <c:x val="0.28713888888888889"/>
          <c:y val="1.68653594771241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0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732805305066983"/>
          <c:y val="0.19602352941176471"/>
          <c:w val="0.85497129931929239"/>
          <c:h val="0.682856209150326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'CAF NETTE'!$B$3</c:f>
              <c:strCache>
                <c:ptCount val="1"/>
                <c:pt idx="0">
                  <c:v>Communes </c:v>
                </c:pt>
              </c:strCache>
            </c:strRef>
          </c:tx>
          <c:spPr>
            <a:solidFill>
              <a:srgbClr val="FC740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0779849763322609E-3"/>
                  <c:y val="1.568351893707729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19-4C44-9B4F-014E8794084C}"/>
                </c:ext>
              </c:extLst>
            </c:dLbl>
            <c:dLbl>
              <c:idx val="1"/>
              <c:layout>
                <c:manualLayout>
                  <c:x val="-2.0779849763322418E-3"/>
                  <c:y val="1.568351893707729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19-4C44-9B4F-014E879408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'CAF NETTE'!$C$2:$E$2</c:f>
              <c:strCache>
                <c:ptCount val="3"/>
                <c:pt idx="0">
                  <c:v>Exécution 2024
au 31 juillet 2024</c:v>
                </c:pt>
                <c:pt idx="1">
                  <c:v>Exécution 2025
au 31 juillet 2025</c:v>
                </c:pt>
                <c:pt idx="2">
                  <c:v>Exécution 2026
au 31 juillet 2026</c:v>
                </c:pt>
              </c:strCache>
            </c:strRef>
          </c:cat>
          <c:val>
            <c:numRef>
              <c:f>'CAF NETTE'!$C$3:$E$3</c:f>
              <c:numCache>
                <c:formatCode>#,##0</c:formatCode>
                <c:ptCount val="3"/>
                <c:pt idx="0">
                  <c:v>-1621.4</c:v>
                </c:pt>
                <c:pt idx="1">
                  <c:v>-491.8</c:v>
                </c:pt>
                <c:pt idx="2">
                  <c:v>-1182.7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1E-466A-8881-2EC7ADADE3E7}"/>
            </c:ext>
          </c:extLst>
        </c:ser>
        <c:ser>
          <c:idx val="2"/>
          <c:order val="1"/>
          <c:tx>
            <c:strRef>
              <c:f>'CAF NETTE'!$B$4</c:f>
              <c:strCache>
                <c:ptCount val="1"/>
                <c:pt idx="0">
                  <c:v>GFP</c:v>
                </c:pt>
              </c:strCache>
            </c:strRef>
          </c:tx>
          <c:spPr>
            <a:solidFill>
              <a:srgbClr val="FFC000"/>
            </a:solidFill>
            <a:ln w="6350">
              <a:solidFill>
                <a:srgbClr val="FC7404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'CAF NETTE'!$C$2:$E$2</c:f>
              <c:strCache>
                <c:ptCount val="3"/>
                <c:pt idx="0">
                  <c:v>Exécution 2024
au 31 juillet 2024</c:v>
                </c:pt>
                <c:pt idx="1">
                  <c:v>Exécution 2025
au 31 juillet 2025</c:v>
                </c:pt>
                <c:pt idx="2">
                  <c:v>Exécution 2026
au 31 juillet 2026</c:v>
                </c:pt>
              </c:strCache>
            </c:strRef>
          </c:cat>
          <c:val>
            <c:numRef>
              <c:f>'CAF NETTE'!$C$4:$E$4</c:f>
              <c:numCache>
                <c:formatCode>#,##0</c:formatCode>
                <c:ptCount val="3"/>
                <c:pt idx="0">
                  <c:v>1319.9</c:v>
                </c:pt>
                <c:pt idx="1">
                  <c:v>2124</c:v>
                </c:pt>
                <c:pt idx="2">
                  <c:v>2322.4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1E-466A-8881-2EC7ADADE3E7}"/>
            </c:ext>
          </c:extLst>
        </c:ser>
        <c:ser>
          <c:idx val="1"/>
          <c:order val="2"/>
          <c:tx>
            <c:strRef>
              <c:f>'CAF NETTE'!$B$5</c:f>
              <c:strCache>
                <c:ptCount val="1"/>
                <c:pt idx="0">
                  <c:v>Départements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 w="6350">
              <a:solidFill>
                <a:srgbClr val="FC7404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35975129042538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6A-47A7-82D5-592C0AB390B0}"/>
                </c:ext>
              </c:extLst>
            </c:dLbl>
            <c:dLbl>
              <c:idx val="1"/>
              <c:layout>
                <c:manualLayout>
                  <c:x val="-1.0483095134123393E-16"/>
                  <c:y val="1.35975129042538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6A-47A7-82D5-592C0AB390B0}"/>
                </c:ext>
              </c:extLst>
            </c:dLbl>
            <c:dLbl>
              <c:idx val="2"/>
              <c:layout>
                <c:manualLayout>
                  <c:x val="1.0483095134123393E-16"/>
                  <c:y val="1.359751290425383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6A-47A7-82D5-592C0AB390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'CAF NETTE'!$C$2:$E$2</c:f>
              <c:strCache>
                <c:ptCount val="3"/>
                <c:pt idx="0">
                  <c:v>Exécution 2024
au 31 juillet 2024</c:v>
                </c:pt>
                <c:pt idx="1">
                  <c:v>Exécution 2025
au 31 juillet 2025</c:v>
                </c:pt>
                <c:pt idx="2">
                  <c:v>Exécution 2026
au 31 juillet 2026</c:v>
                </c:pt>
              </c:strCache>
            </c:strRef>
          </c:cat>
          <c:val>
            <c:numRef>
              <c:f>'CAF NETTE'!$C$5:$E$5</c:f>
              <c:numCache>
                <c:formatCode>#,##0</c:formatCode>
                <c:ptCount val="3"/>
                <c:pt idx="0">
                  <c:v>1453.5</c:v>
                </c:pt>
                <c:pt idx="1">
                  <c:v>1387</c:v>
                </c:pt>
                <c:pt idx="2">
                  <c:v>2975.5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1E-466A-8881-2EC7ADADE3E7}"/>
            </c:ext>
          </c:extLst>
        </c:ser>
        <c:ser>
          <c:idx val="3"/>
          <c:order val="3"/>
          <c:tx>
            <c:strRef>
              <c:f>'CAF NETTE'!$B$6</c:f>
              <c:strCache>
                <c:ptCount val="1"/>
                <c:pt idx="0">
                  <c:v>Régions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6350">
              <a:solidFill>
                <a:srgbClr val="FC7404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'CAF NETTE'!$C$2:$E$2</c:f>
              <c:strCache>
                <c:ptCount val="3"/>
                <c:pt idx="0">
                  <c:v>Exécution 2024
au 31 juillet 2024</c:v>
                </c:pt>
                <c:pt idx="1">
                  <c:v>Exécution 2025
au 31 juillet 2025</c:v>
                </c:pt>
                <c:pt idx="2">
                  <c:v>Exécution 2026
au 31 juillet 2026</c:v>
                </c:pt>
              </c:strCache>
            </c:strRef>
          </c:cat>
          <c:val>
            <c:numRef>
              <c:f>'CAF NETTE'!$C$6:$E$6</c:f>
              <c:numCache>
                <c:formatCode>#,##0</c:formatCode>
                <c:ptCount val="3"/>
                <c:pt idx="0">
                  <c:v>597.5</c:v>
                </c:pt>
                <c:pt idx="1">
                  <c:v>51.5</c:v>
                </c:pt>
                <c:pt idx="2">
                  <c:v>1097.5999999999999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1E-466A-8881-2EC7ADADE3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7"/>
        <c:axId val="396788176"/>
        <c:axId val="396790144"/>
      </c:barChart>
      <c:catAx>
        <c:axId val="39678817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0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790144"/>
        <c:crosses val="autoZero"/>
        <c:auto val="1"/>
        <c:lblAlgn val="ctr"/>
        <c:lblOffset val="100"/>
        <c:noMultiLvlLbl val="0"/>
      </c:catAx>
      <c:valAx>
        <c:axId val="396790144"/>
        <c:scaling>
          <c:orientation val="minMax"/>
          <c:max val="30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7881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4312309688482239"/>
          <c:y val="7.2541131646008061E-2"/>
          <c:w val="0.65060263347763347"/>
          <c:h val="0.121679790026246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0" baseline="0"/>
              <a:t>Trésorerie brute par strate (en M€) </a:t>
            </a:r>
          </a:p>
        </c:rich>
      </c:tx>
      <c:layout>
        <c:manualLayout>
          <c:xMode val="edge"/>
          <c:yMode val="edge"/>
          <c:x val="0.32480899000543922"/>
          <c:y val="3.01593000048678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1402883316447144"/>
          <c:y val="0.10886676331148011"/>
          <c:w val="0.78015070921985818"/>
          <c:h val="0.72836613946359696"/>
        </c:manualLayout>
      </c:layout>
      <c:barChart>
        <c:barDir val="bar"/>
        <c:grouping val="clustered"/>
        <c:varyColors val="0"/>
        <c:ser>
          <c:idx val="3"/>
          <c:order val="0"/>
          <c:tx>
            <c:strRef>
              <c:f>'TRESORERIE brute'!$B$6</c:f>
              <c:strCache>
                <c:ptCount val="1"/>
                <c:pt idx="0">
                  <c:v>Régions</c:v>
                </c:pt>
              </c:strCache>
            </c:strRef>
          </c:tx>
          <c:spPr>
            <a:solidFill>
              <a:srgbClr val="F4EAFA"/>
            </a:solidFill>
            <a:ln w="6350">
              <a:solidFill>
                <a:srgbClr val="9751CB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'TRESORERIE brute'!$C$2:$E$2</c:f>
              <c:strCache>
                <c:ptCount val="3"/>
                <c:pt idx="0">
                  <c:v>Exécution 2024
au 31 juillet 2024</c:v>
                </c:pt>
                <c:pt idx="1">
                  <c:v>Exécution 2025
au 31 juillet 2025</c:v>
                </c:pt>
                <c:pt idx="2">
                  <c:v>Exécution 2026
au 31 juillet 2026</c:v>
                </c:pt>
              </c:strCache>
            </c:strRef>
          </c:cat>
          <c:val>
            <c:numRef>
              <c:f>'TRESORERIE brute'!$C$6:$E$6</c:f>
              <c:numCache>
                <c:formatCode>#,##0</c:formatCode>
                <c:ptCount val="3"/>
                <c:pt idx="0">
                  <c:v>779</c:v>
                </c:pt>
                <c:pt idx="1">
                  <c:v>946.4</c:v>
                </c:pt>
                <c:pt idx="2">
                  <c:v>1139.5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3E-4AD8-BAF1-5FACE279278B}"/>
            </c:ext>
          </c:extLst>
        </c:ser>
        <c:ser>
          <c:idx val="1"/>
          <c:order val="1"/>
          <c:tx>
            <c:strRef>
              <c:f>'TRESORERIE brute'!$B$5</c:f>
              <c:strCache>
                <c:ptCount val="1"/>
                <c:pt idx="0">
                  <c:v>Départements</c:v>
                </c:pt>
              </c:strCache>
            </c:strRef>
          </c:tx>
          <c:spPr>
            <a:solidFill>
              <a:srgbClr val="DCC4EE"/>
            </a:solidFill>
            <a:ln w="6350">
              <a:solidFill>
                <a:srgbClr val="9751CB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'TRESORERIE brute'!$C$2:$E$2</c:f>
              <c:strCache>
                <c:ptCount val="3"/>
                <c:pt idx="0">
                  <c:v>Exécution 2024
au 31 juillet 2024</c:v>
                </c:pt>
                <c:pt idx="1">
                  <c:v>Exécution 2025
au 31 juillet 2025</c:v>
                </c:pt>
                <c:pt idx="2">
                  <c:v>Exécution 2026
au 31 juillet 2026</c:v>
                </c:pt>
              </c:strCache>
            </c:strRef>
          </c:cat>
          <c:val>
            <c:numRef>
              <c:f>'TRESORERIE brute'!$C$5:$E$5</c:f>
              <c:numCache>
                <c:formatCode>#,##0</c:formatCode>
                <c:ptCount val="3"/>
                <c:pt idx="0">
                  <c:v>5920.3</c:v>
                </c:pt>
                <c:pt idx="1">
                  <c:v>5419.8</c:v>
                </c:pt>
                <c:pt idx="2">
                  <c:v>6557.8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3E-4AD8-BAF1-5FACE279278B}"/>
            </c:ext>
          </c:extLst>
        </c:ser>
        <c:ser>
          <c:idx val="2"/>
          <c:order val="2"/>
          <c:tx>
            <c:strRef>
              <c:f>'TRESORERIE brute'!$B$4</c:f>
              <c:strCache>
                <c:ptCount val="1"/>
                <c:pt idx="0">
                  <c:v>GFP</c:v>
                </c:pt>
              </c:strCache>
            </c:strRef>
          </c:tx>
          <c:spPr>
            <a:solidFill>
              <a:srgbClr val="B685DB"/>
            </a:solidFill>
            <a:ln w="6350">
              <a:solidFill>
                <a:srgbClr val="9751CB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'TRESORERIE brute'!$C$2:$E$2</c:f>
              <c:strCache>
                <c:ptCount val="3"/>
                <c:pt idx="0">
                  <c:v>Exécution 2024
au 31 juillet 2024</c:v>
                </c:pt>
                <c:pt idx="1">
                  <c:v>Exécution 2025
au 31 juillet 2025</c:v>
                </c:pt>
                <c:pt idx="2">
                  <c:v>Exécution 2026
au 31 juillet 2026</c:v>
                </c:pt>
              </c:strCache>
            </c:strRef>
          </c:cat>
          <c:val>
            <c:numRef>
              <c:f>'TRESORERIE brute'!$C$4:$E$4</c:f>
              <c:numCache>
                <c:formatCode>#,##0</c:formatCode>
                <c:ptCount val="3"/>
                <c:pt idx="0">
                  <c:v>10137.9</c:v>
                </c:pt>
                <c:pt idx="1">
                  <c:v>9589</c:v>
                </c:pt>
                <c:pt idx="2">
                  <c:v>9605.7999999999993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3E-4AD8-BAF1-5FACE279278B}"/>
            </c:ext>
          </c:extLst>
        </c:ser>
        <c:ser>
          <c:idx val="0"/>
          <c:order val="3"/>
          <c:tx>
            <c:strRef>
              <c:f>'TRESORERIE brute'!$B$3</c:f>
              <c:strCache>
                <c:ptCount val="1"/>
                <c:pt idx="0">
                  <c:v>Communes </c:v>
                </c:pt>
              </c:strCache>
            </c:strRef>
          </c:tx>
          <c:spPr>
            <a:solidFill>
              <a:srgbClr val="9751CB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7.5324639029226069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F8-49F8-AB88-68F6BCA3AD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'TRESORERIE brute'!$C$2:$E$2</c:f>
              <c:strCache>
                <c:ptCount val="3"/>
                <c:pt idx="0">
                  <c:v>Exécution 2024
au 31 juillet 2024</c:v>
                </c:pt>
                <c:pt idx="1">
                  <c:v>Exécution 2025
au 31 juillet 2025</c:v>
                </c:pt>
                <c:pt idx="2">
                  <c:v>Exécution 2026
au 31 juillet 2026</c:v>
                </c:pt>
              </c:strCache>
            </c:strRef>
          </c:cat>
          <c:val>
            <c:numRef>
              <c:f>'TRESORERIE brute'!$C$3:$E$3</c:f>
              <c:numCache>
                <c:formatCode>#,##0</c:formatCode>
                <c:ptCount val="3"/>
                <c:pt idx="0">
                  <c:v>28307</c:v>
                </c:pt>
                <c:pt idx="1">
                  <c:v>28043.3</c:v>
                </c:pt>
                <c:pt idx="2">
                  <c:v>27120.5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3E-4AD8-BAF1-5FACE279278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396788176"/>
        <c:axId val="396790144"/>
      </c:barChart>
      <c:catAx>
        <c:axId val="396788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790144"/>
        <c:crosses val="autoZero"/>
        <c:auto val="1"/>
        <c:lblAlgn val="ctr"/>
        <c:lblOffset val="100"/>
        <c:noMultiLvlLbl val="0"/>
      </c:catAx>
      <c:valAx>
        <c:axId val="396790144"/>
        <c:scaling>
          <c:orientation val="minMax"/>
          <c:max val="31000"/>
          <c:min val="0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crossAx val="396788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legendEntry>
      <c:layout>
        <c:manualLayout>
          <c:xMode val="edge"/>
          <c:yMode val="edge"/>
          <c:x val="0.17833066816404422"/>
          <c:y val="0.86477286366449491"/>
          <c:w val="0.62323425413915035"/>
          <c:h val="0.129972386489081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0" baseline="0"/>
              <a:t>Trésorerie nette par strate (en M€) </a:t>
            </a:r>
          </a:p>
        </c:rich>
      </c:tx>
      <c:layout>
        <c:manualLayout>
          <c:xMode val="edge"/>
          <c:yMode val="edge"/>
          <c:x val="0.32480899000543922"/>
          <c:y val="3.01593000048678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2235064935064935"/>
          <c:y val="0.10495565410199556"/>
          <c:w val="0.75495238095238093"/>
          <c:h val="0.76638351088466883"/>
        </c:manualLayout>
      </c:layout>
      <c:barChart>
        <c:barDir val="bar"/>
        <c:grouping val="clustered"/>
        <c:varyColors val="0"/>
        <c:ser>
          <c:idx val="3"/>
          <c:order val="0"/>
          <c:tx>
            <c:strRef>
              <c:f>'TRESORERIE nette'!$B$6</c:f>
              <c:strCache>
                <c:ptCount val="1"/>
                <c:pt idx="0">
                  <c:v>Régions</c:v>
                </c:pt>
              </c:strCache>
            </c:strRef>
          </c:tx>
          <c:spPr>
            <a:solidFill>
              <a:srgbClr val="F5D7E0"/>
            </a:solidFill>
            <a:ln w="6350">
              <a:solidFill>
                <a:srgbClr val="DE7492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025655521303685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3F-44DA-B78F-CEBA9878210A}"/>
                </c:ext>
              </c:extLst>
            </c:dLbl>
            <c:dLbl>
              <c:idx val="1"/>
              <c:layout>
                <c:manualLayout>
                  <c:x val="-1.0256555213036853E-2"/>
                  <c:y val="4.21505404894101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3F-44DA-B78F-CEBA9878210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'TRESORERIE nette'!$C$2:$E$2</c:f>
              <c:strCache>
                <c:ptCount val="3"/>
                <c:pt idx="0">
                  <c:v>Exécution 2024
au 31 juillet 2024</c:v>
                </c:pt>
                <c:pt idx="1">
                  <c:v>Exécution 2025
au 31 juillet 2025</c:v>
                </c:pt>
                <c:pt idx="2">
                  <c:v>Exécution 2026
au 31 juillet 2026</c:v>
                </c:pt>
              </c:strCache>
            </c:strRef>
          </c:cat>
          <c:val>
            <c:numRef>
              <c:f>'TRESORERIE nette'!$C$6:$E$6</c:f>
              <c:numCache>
                <c:formatCode>#,##0</c:formatCode>
                <c:ptCount val="3"/>
                <c:pt idx="0">
                  <c:v>-896.2</c:v>
                </c:pt>
                <c:pt idx="1">
                  <c:v>-803.6</c:v>
                </c:pt>
                <c:pt idx="2">
                  <c:v>-11.599999999999909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8A-4074-B50D-B2DA6BA7886B}"/>
            </c:ext>
          </c:extLst>
        </c:ser>
        <c:ser>
          <c:idx val="1"/>
          <c:order val="1"/>
          <c:tx>
            <c:strRef>
              <c:f>'TRESORERIE nette'!$B$5</c:f>
              <c:strCache>
                <c:ptCount val="1"/>
                <c:pt idx="0">
                  <c:v>Départements</c:v>
                </c:pt>
              </c:strCache>
            </c:strRef>
          </c:tx>
          <c:spPr>
            <a:solidFill>
              <a:srgbClr val="E9A1B6"/>
            </a:solidFill>
            <a:ln w="6350">
              <a:solidFill>
                <a:srgbClr val="DE7492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'TRESORERIE nette'!$C$2:$E$2</c:f>
              <c:strCache>
                <c:ptCount val="3"/>
                <c:pt idx="0">
                  <c:v>Exécution 2024
au 31 juillet 2024</c:v>
                </c:pt>
                <c:pt idx="1">
                  <c:v>Exécution 2025
au 31 juillet 2025</c:v>
                </c:pt>
                <c:pt idx="2">
                  <c:v>Exécution 2026
au 31 juillet 2026</c:v>
                </c:pt>
              </c:strCache>
            </c:strRef>
          </c:cat>
          <c:val>
            <c:numRef>
              <c:f>'TRESORERIE nette'!$C$5:$E$5</c:f>
              <c:numCache>
                <c:formatCode>#,##0</c:formatCode>
                <c:ptCount val="3"/>
                <c:pt idx="0">
                  <c:v>5244.2</c:v>
                </c:pt>
                <c:pt idx="1">
                  <c:v>4850</c:v>
                </c:pt>
                <c:pt idx="2">
                  <c:v>6155.5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A-4074-B50D-B2DA6BA7886B}"/>
            </c:ext>
          </c:extLst>
        </c:ser>
        <c:ser>
          <c:idx val="2"/>
          <c:order val="2"/>
          <c:tx>
            <c:strRef>
              <c:f>'TRESORERIE nette'!$B$4</c:f>
              <c:strCache>
                <c:ptCount val="1"/>
                <c:pt idx="0">
                  <c:v>GFP</c:v>
                </c:pt>
              </c:strCache>
            </c:strRef>
          </c:tx>
          <c:spPr>
            <a:solidFill>
              <a:srgbClr val="DE7492"/>
            </a:solidFill>
            <a:ln w="6350">
              <a:solidFill>
                <a:srgbClr val="D3497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'TRESORERIE nette'!$C$2:$E$2</c:f>
              <c:strCache>
                <c:ptCount val="3"/>
                <c:pt idx="0">
                  <c:v>Exécution 2024
au 31 juillet 2024</c:v>
                </c:pt>
                <c:pt idx="1">
                  <c:v>Exécution 2025
au 31 juillet 2025</c:v>
                </c:pt>
                <c:pt idx="2">
                  <c:v>Exécution 2026
au 31 juillet 2026</c:v>
                </c:pt>
              </c:strCache>
            </c:strRef>
          </c:cat>
          <c:val>
            <c:numRef>
              <c:f>'TRESORERIE nette'!$C$4:$E$4</c:f>
              <c:numCache>
                <c:formatCode>#,##0</c:formatCode>
                <c:ptCount val="3"/>
                <c:pt idx="0">
                  <c:v>9789.9</c:v>
                </c:pt>
                <c:pt idx="1">
                  <c:v>9271.1</c:v>
                </c:pt>
                <c:pt idx="2">
                  <c:v>9089.5999999999985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8A-4074-B50D-B2DA6BA7886B}"/>
            </c:ext>
          </c:extLst>
        </c:ser>
        <c:ser>
          <c:idx val="0"/>
          <c:order val="3"/>
          <c:tx>
            <c:strRef>
              <c:f>'TRESORERIE nette'!$B$3</c:f>
              <c:strCache>
                <c:ptCount val="1"/>
                <c:pt idx="0">
                  <c:v>Communes </c:v>
                </c:pt>
              </c:strCache>
            </c:strRef>
          </c:tx>
          <c:spPr>
            <a:solidFill>
              <a:srgbClr val="D34970"/>
            </a:solidFill>
            <a:ln w="6350">
              <a:solidFill>
                <a:srgbClr val="D3497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'TRESORERIE nette'!$C$2:$E$2</c:f>
              <c:strCache>
                <c:ptCount val="3"/>
                <c:pt idx="0">
                  <c:v>Exécution 2024
au 31 juillet 2024</c:v>
                </c:pt>
                <c:pt idx="1">
                  <c:v>Exécution 2025
au 31 juillet 2025</c:v>
                </c:pt>
                <c:pt idx="2">
                  <c:v>Exécution 2026
au 31 juillet 2026</c:v>
                </c:pt>
              </c:strCache>
            </c:strRef>
          </c:cat>
          <c:val>
            <c:numRef>
              <c:f>'TRESORERIE nette'!$C$3:$E$3</c:f>
              <c:numCache>
                <c:formatCode>#,##0</c:formatCode>
                <c:ptCount val="3"/>
                <c:pt idx="0">
                  <c:v>27538.7</c:v>
                </c:pt>
                <c:pt idx="1">
                  <c:v>27242</c:v>
                </c:pt>
                <c:pt idx="2">
                  <c:v>26203.200000000001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8A-4074-B50D-B2DA6BA78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7"/>
        <c:axId val="396788176"/>
        <c:axId val="396790144"/>
      </c:barChart>
      <c:catAx>
        <c:axId val="396788176"/>
        <c:scaling>
          <c:orientation val="minMax"/>
        </c:scaling>
        <c:delete val="0"/>
        <c:axPos val="l"/>
        <c:numFmt formatCode="#,##0.00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790144"/>
        <c:crosses val="autoZero"/>
        <c:auto val="1"/>
        <c:lblAlgn val="ctr"/>
        <c:lblOffset val="100"/>
        <c:noMultiLvlLbl val="0"/>
      </c:catAx>
      <c:valAx>
        <c:axId val="396790144"/>
        <c:scaling>
          <c:orientation val="minMax"/>
          <c:max val="30000"/>
          <c:min val="-1000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crossAx val="396788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3038711583924351"/>
          <c:y val="0.90614067504311402"/>
          <c:w val="0.56290008664933688"/>
          <c:h val="8.00833333333333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321982</xdr:colOff>
      <xdr:row>8</xdr:row>
      <xdr:rowOff>24078</xdr:rowOff>
    </xdr:from>
    <xdr:to>
      <xdr:col>7</xdr:col>
      <xdr:colOff>527050</xdr:colOff>
      <xdr:row>23</xdr:row>
      <xdr:rowOff>107950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7</xdr:row>
      <xdr:rowOff>102301</xdr:rowOff>
    </xdr:from>
    <xdr:to>
      <xdr:col>7</xdr:col>
      <xdr:colOff>390975</xdr:colOff>
      <xdr:row>23</xdr:row>
      <xdr:rowOff>171450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174141</xdr:rowOff>
    </xdr:from>
    <xdr:to>
      <xdr:col>7</xdr:col>
      <xdr:colOff>238125</xdr:colOff>
      <xdr:row>23</xdr:row>
      <xdr:rowOff>64770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</xdr:colOff>
      <xdr:row>7</xdr:row>
      <xdr:rowOff>195690</xdr:rowOff>
    </xdr:from>
    <xdr:to>
      <xdr:col>7</xdr:col>
      <xdr:colOff>240480</xdr:colOff>
      <xdr:row>23</xdr:row>
      <xdr:rowOff>59100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pageSetUpPr fitToPage="1"/>
  </sheetPr>
  <dimension ref="A1:J35"/>
  <sheetViews>
    <sheetView showGridLines="0" tabSelected="1" zoomScaleNormal="100" workbookViewId="0">
      <selection activeCell="I32" sqref="I32"/>
    </sheetView>
  </sheetViews>
  <sheetFormatPr baseColWidth="10" defaultColWidth="0" defaultRowHeight="15" customHeight="1" zeroHeight="1" x14ac:dyDescent="0.25"/>
  <cols>
    <col min="1" max="1" width="11.42578125" customWidth="1"/>
    <col min="2" max="2" width="18.42578125" customWidth="1"/>
    <col min="3" max="5" width="15.85546875" customWidth="1"/>
    <col min="6" max="6" width="12.28515625" customWidth="1"/>
    <col min="7" max="8" width="12.7109375" customWidth="1"/>
    <col min="9" max="9" width="11.42578125" customWidth="1"/>
    <col min="10" max="10" width="0" hidden="1" customWidth="1"/>
    <col min="11" max="16383" width="11.42578125" hidden="1"/>
    <col min="16384" max="16384" width="11.42578125" hidden="1" customWidth="1"/>
  </cols>
  <sheetData>
    <row r="1" spans="1:8" x14ac:dyDescent="0.25">
      <c r="C1" s="21"/>
      <c r="D1" s="21"/>
      <c r="E1" s="21"/>
    </row>
    <row r="2" spans="1:8" s="4" customFormat="1" ht="36" x14ac:dyDescent="0.25">
      <c r="A2" s="5"/>
      <c r="B2" s="49" t="s">
        <v>16</v>
      </c>
      <c r="C2" s="46" t="s">
        <v>20</v>
      </c>
      <c r="D2" s="46" t="s">
        <v>21</v>
      </c>
      <c r="E2" s="46" t="s">
        <v>22</v>
      </c>
      <c r="F2" s="46" t="s">
        <v>13</v>
      </c>
      <c r="G2" s="47" t="s">
        <v>14</v>
      </c>
      <c r="H2" s="48" t="s">
        <v>15</v>
      </c>
    </row>
    <row r="3" spans="1:8" s="4" customFormat="1" ht="18.75" customHeight="1" x14ac:dyDescent="0.25">
      <c r="A3" s="5"/>
      <c r="B3" s="22" t="s">
        <v>1</v>
      </c>
      <c r="C3" s="38">
        <v>47659.1</v>
      </c>
      <c r="D3" s="38">
        <v>49755</v>
      </c>
      <c r="E3" s="38">
        <v>50108.4</v>
      </c>
      <c r="F3" s="13"/>
      <c r="G3" s="14">
        <f>SIGN(C3)*(D3/C3-1)</f>
        <v>4.3976911020140896E-2</v>
      </c>
      <c r="H3" s="23">
        <f>SIGN(D3)*(E3/D3-1)</f>
        <v>7.1028037383178422E-3</v>
      </c>
    </row>
    <row r="4" spans="1:8" s="4" customFormat="1" ht="18.75" customHeight="1" x14ac:dyDescent="0.25">
      <c r="A4" s="5"/>
      <c r="B4" s="22" t="s">
        <v>2</v>
      </c>
      <c r="C4" s="15">
        <v>17570.099999999999</v>
      </c>
      <c r="D4" s="15">
        <v>19146.900000000001</v>
      </c>
      <c r="E4" s="15">
        <v>19463.5</v>
      </c>
      <c r="F4" s="13"/>
      <c r="G4" s="14">
        <f t="shared" ref="G4:H4" si="0">SIGN(C4)*(D4/C4-1)</f>
        <v>8.9743370840234427E-2</v>
      </c>
      <c r="H4" s="23">
        <f t="shared" si="0"/>
        <v>1.6535313810590591E-2</v>
      </c>
    </row>
    <row r="5" spans="1:8" s="4" customFormat="1" ht="18.75" customHeight="1" x14ac:dyDescent="0.25">
      <c r="A5" s="41"/>
      <c r="B5" s="22" t="s">
        <v>3</v>
      </c>
      <c r="C5" s="38">
        <v>40849.300000000003</v>
      </c>
      <c r="D5" s="38">
        <v>41075.699999999997</v>
      </c>
      <c r="E5" s="38">
        <v>43483.1</v>
      </c>
      <c r="F5" s="13"/>
      <c r="G5" s="14">
        <f>SIGN(C5)*(D5/C5-1)</f>
        <v>5.542322634659369E-3</v>
      </c>
      <c r="H5" s="23">
        <f>SIGN(D5)*(E5/D5-1)</f>
        <v>5.8608861200174278E-2</v>
      </c>
    </row>
    <row r="6" spans="1:8" s="4" customFormat="1" ht="18.75" customHeight="1" x14ac:dyDescent="0.25">
      <c r="A6" s="5"/>
      <c r="B6" s="22" t="s">
        <v>4</v>
      </c>
      <c r="C6" s="15">
        <v>16692.3</v>
      </c>
      <c r="D6" s="15">
        <v>16404.7</v>
      </c>
      <c r="E6" s="15">
        <v>18173.5</v>
      </c>
      <c r="F6" s="13"/>
      <c r="G6" s="14">
        <f t="shared" ref="G6:H7" si="1">SIGN(C6)*(D6/C6-1)</f>
        <v>-1.7229501027419714E-2</v>
      </c>
      <c r="H6" s="23">
        <f t="shared" si="1"/>
        <v>0.10782275811200437</v>
      </c>
    </row>
    <row r="7" spans="1:8" s="42" customFormat="1" ht="18.75" customHeight="1" x14ac:dyDescent="0.25">
      <c r="A7" s="41"/>
      <c r="B7" s="24" t="s">
        <v>5</v>
      </c>
      <c r="C7" s="25">
        <v>122770.7</v>
      </c>
      <c r="D7" s="25">
        <v>126382.2</v>
      </c>
      <c r="E7" s="25">
        <v>131228.5</v>
      </c>
      <c r="F7" s="26"/>
      <c r="G7" s="27">
        <f>SIGN(C7)*(D7/C7-1)</f>
        <v>2.9416627908776194E-2</v>
      </c>
      <c r="H7" s="28">
        <f t="shared" si="1"/>
        <v>3.8346381056826084E-2</v>
      </c>
    </row>
    <row r="8" spans="1:8" ht="15.75" x14ac:dyDescent="0.25">
      <c r="A8" s="1"/>
      <c r="C8" s="8"/>
      <c r="D8" s="8"/>
      <c r="E8" s="8"/>
      <c r="F8" s="1"/>
      <c r="G8" s="1"/>
      <c r="H8" s="1"/>
    </row>
    <row r="9" spans="1:8" ht="15.75" x14ac:dyDescent="0.25">
      <c r="A9" s="1"/>
      <c r="B9" s="1"/>
      <c r="C9" s="8"/>
      <c r="D9" s="8"/>
      <c r="E9" s="8"/>
      <c r="F9" s="1"/>
      <c r="G9" s="1"/>
      <c r="H9" s="1"/>
    </row>
    <row r="10" spans="1:8" ht="36" x14ac:dyDescent="0.25">
      <c r="A10" s="44"/>
      <c r="B10" s="49" t="s">
        <v>17</v>
      </c>
      <c r="C10" s="46" t="s">
        <v>20</v>
      </c>
      <c r="D10" s="46" t="s">
        <v>21</v>
      </c>
      <c r="E10" s="46" t="s">
        <v>22</v>
      </c>
      <c r="F10" s="46" t="s">
        <v>13</v>
      </c>
      <c r="G10" s="47" t="s">
        <v>14</v>
      </c>
      <c r="H10" s="48" t="s">
        <v>15</v>
      </c>
    </row>
    <row r="11" spans="1:8" ht="15.75" x14ac:dyDescent="0.25">
      <c r="A11" s="2"/>
      <c r="B11" s="22" t="s">
        <v>1</v>
      </c>
      <c r="C11" s="38">
        <v>7210.1</v>
      </c>
      <c r="D11" s="38">
        <v>8367.6</v>
      </c>
      <c r="E11" s="38">
        <v>7722.7</v>
      </c>
      <c r="F11" s="13"/>
      <c r="G11" s="14">
        <f t="shared" ref="G11:H15" si="2">SIGN(C11)*(D11/C11-1)</f>
        <v>0.16053868878378941</v>
      </c>
      <c r="H11" s="23">
        <f t="shared" si="2"/>
        <v>-7.7071083703809995E-2</v>
      </c>
    </row>
    <row r="12" spans="1:8" ht="15.75" x14ac:dyDescent="0.25">
      <c r="A12" s="1"/>
      <c r="B12" s="22" t="s">
        <v>2</v>
      </c>
      <c r="C12" s="15">
        <v>2731.7</v>
      </c>
      <c r="D12" s="15">
        <v>3049.3</v>
      </c>
      <c r="E12" s="15">
        <v>3407.5</v>
      </c>
      <c r="F12" s="13"/>
      <c r="G12" s="14">
        <f t="shared" si="2"/>
        <v>0.11626459713731396</v>
      </c>
      <c r="H12" s="23">
        <f t="shared" si="2"/>
        <v>0.11746958318302547</v>
      </c>
    </row>
    <row r="13" spans="1:8" ht="15.75" x14ac:dyDescent="0.25">
      <c r="A13" s="1"/>
      <c r="B13" s="22" t="s">
        <v>3</v>
      </c>
      <c r="C13" s="38">
        <v>2499.4</v>
      </c>
      <c r="D13" s="38">
        <v>2693.2</v>
      </c>
      <c r="E13" s="38">
        <v>2160</v>
      </c>
      <c r="F13" s="13"/>
      <c r="G13" s="14">
        <f t="shared" si="2"/>
        <v>7.7538609266223801E-2</v>
      </c>
      <c r="H13" s="23">
        <f t="shared" si="2"/>
        <v>-0.19798009802465466</v>
      </c>
    </row>
    <row r="14" spans="1:8" ht="15.75" x14ac:dyDescent="0.25">
      <c r="A14" s="1"/>
      <c r="B14" s="22" t="s">
        <v>4</v>
      </c>
      <c r="C14" s="15">
        <v>3569.6</v>
      </c>
      <c r="D14" s="15">
        <v>3985</v>
      </c>
      <c r="E14" s="15">
        <v>4095.3</v>
      </c>
      <c r="F14" s="13"/>
      <c r="G14" s="14">
        <f t="shared" si="2"/>
        <v>0.11637158225011213</v>
      </c>
      <c r="H14" s="23">
        <f t="shared" si="2"/>
        <v>2.7678795483061513E-2</v>
      </c>
    </row>
    <row r="15" spans="1:8" ht="15.75" x14ac:dyDescent="0.25">
      <c r="A15" s="1"/>
      <c r="B15" s="24" t="s">
        <v>5</v>
      </c>
      <c r="C15" s="25">
        <v>16010.7</v>
      </c>
      <c r="D15" s="25">
        <v>18095.099999999999</v>
      </c>
      <c r="E15" s="25">
        <v>17385.5</v>
      </c>
      <c r="F15" s="26"/>
      <c r="G15" s="27">
        <f t="shared" si="2"/>
        <v>0.13018793681725338</v>
      </c>
      <c r="H15" s="28">
        <f t="shared" si="2"/>
        <v>-3.9215036114749191E-2</v>
      </c>
    </row>
    <row r="16" spans="1:8" ht="15.75" x14ac:dyDescent="0.25">
      <c r="A16" s="1"/>
      <c r="B16" s="1"/>
      <c r="C16" s="1"/>
      <c r="D16" s="1"/>
      <c r="E16" s="1"/>
      <c r="F16" s="1"/>
      <c r="G16" s="1"/>
      <c r="H16" s="1"/>
    </row>
    <row r="17" spans="1:8" ht="15.75" x14ac:dyDescent="0.25">
      <c r="A17" s="1"/>
      <c r="B17" s="1"/>
      <c r="C17" s="1"/>
      <c r="D17" s="1"/>
      <c r="E17" s="1"/>
      <c r="F17" s="1"/>
      <c r="G17" s="1"/>
      <c r="H17" s="1"/>
    </row>
    <row r="18" spans="1:8" ht="15.75" x14ac:dyDescent="0.25">
      <c r="A18" s="1"/>
      <c r="B18" s="45" t="s">
        <v>18</v>
      </c>
      <c r="C18" s="43"/>
      <c r="D18" s="43"/>
      <c r="E18" s="43"/>
      <c r="F18" s="1"/>
      <c r="G18" s="1"/>
      <c r="H18" s="1"/>
    </row>
    <row r="19" spans="1:8" ht="15.75" x14ac:dyDescent="0.25">
      <c r="A19" s="1"/>
      <c r="B19" s="1"/>
      <c r="C19" s="1"/>
      <c r="D19" s="1"/>
      <c r="E19" s="1"/>
      <c r="F19" s="1"/>
      <c r="G19" s="1"/>
      <c r="H19" s="1"/>
    </row>
    <row r="20" spans="1:8" ht="36" x14ac:dyDescent="0.25">
      <c r="A20" s="1"/>
      <c r="B20" s="49" t="s">
        <v>19</v>
      </c>
      <c r="C20" s="46" t="s">
        <v>20</v>
      </c>
      <c r="D20" s="46" t="s">
        <v>21</v>
      </c>
      <c r="E20" s="46" t="s">
        <v>22</v>
      </c>
      <c r="F20" s="46" t="s">
        <v>13</v>
      </c>
      <c r="G20" s="47" t="s">
        <v>14</v>
      </c>
      <c r="H20" s="48" t="s">
        <v>15</v>
      </c>
    </row>
    <row r="21" spans="1:8" ht="15.75" x14ac:dyDescent="0.25">
      <c r="A21" s="1"/>
      <c r="B21" s="22" t="s">
        <v>1</v>
      </c>
      <c r="C21" s="53">
        <v>52689.4</v>
      </c>
      <c r="D21" s="53">
        <v>55355.8</v>
      </c>
      <c r="E21" s="53">
        <v>55274</v>
      </c>
      <c r="F21" s="13"/>
      <c r="G21" s="14">
        <f t="shared" ref="G21:H25" si="3">SIGN(C21)*(D21/C21-1)</f>
        <v>5.0606004243737956E-2</v>
      </c>
      <c r="H21" s="23">
        <f t="shared" si="3"/>
        <v>-1.477713265818581E-3</v>
      </c>
    </row>
    <row r="22" spans="1:8" ht="15.75" x14ac:dyDescent="0.25">
      <c r="A22" s="1"/>
      <c r="B22" s="22" t="s">
        <v>2</v>
      </c>
      <c r="C22" s="54">
        <v>19372.3</v>
      </c>
      <c r="D22" s="54">
        <v>21115.600000000002</v>
      </c>
      <c r="E22" s="54">
        <v>21338.2</v>
      </c>
      <c r="F22" s="13"/>
      <c r="G22" s="14">
        <f t="shared" si="3"/>
        <v>8.9989314639975726E-2</v>
      </c>
      <c r="H22" s="23">
        <f t="shared" si="3"/>
        <v>1.0541968970808169E-2</v>
      </c>
    </row>
    <row r="23" spans="1:8" ht="15.75" x14ac:dyDescent="0.25">
      <c r="A23" s="1"/>
      <c r="B23" s="22" t="s">
        <v>3</v>
      </c>
      <c r="C23" s="53">
        <v>41962.5</v>
      </c>
      <c r="D23" s="53">
        <v>41999.7</v>
      </c>
      <c r="E23" s="53">
        <v>44427.4</v>
      </c>
      <c r="F23" s="13"/>
      <c r="G23" s="14">
        <f t="shared" si="3"/>
        <v>8.8650580875770935E-4</v>
      </c>
      <c r="H23" s="23">
        <f t="shared" si="3"/>
        <v>5.7802793829479837E-2</v>
      </c>
    </row>
    <row r="24" spans="1:8" ht="15.75" x14ac:dyDescent="0.25">
      <c r="A24" s="1"/>
      <c r="B24" s="22" t="s">
        <v>4</v>
      </c>
      <c r="C24" s="54">
        <v>17865.899999999998</v>
      </c>
      <c r="D24" s="54">
        <v>18030.2</v>
      </c>
      <c r="E24" s="54">
        <v>20107.2</v>
      </c>
      <c r="F24" s="13"/>
      <c r="G24" s="14">
        <f t="shared" si="3"/>
        <v>9.196290139315888E-3</v>
      </c>
      <c r="H24" s="23">
        <f t="shared" si="3"/>
        <v>0.11519561624385743</v>
      </c>
    </row>
    <row r="25" spans="1:8" x14ac:dyDescent="0.25">
      <c r="B25" s="24" t="s">
        <v>5</v>
      </c>
      <c r="C25" s="55">
        <v>131890.1</v>
      </c>
      <c r="D25" s="55">
        <v>136501.20000000001</v>
      </c>
      <c r="E25" s="55">
        <v>141146.79999999999</v>
      </c>
      <c r="F25" s="26"/>
      <c r="G25" s="27">
        <f t="shared" si="3"/>
        <v>3.4961684008125049E-2</v>
      </c>
      <c r="H25" s="28">
        <f t="shared" si="3"/>
        <v>3.4033400438970407E-2</v>
      </c>
    </row>
    <row r="26" spans="1:8" ht="15" customHeight="1" x14ac:dyDescent="0.25">
      <c r="E26" s="21"/>
    </row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</sheetData>
  <printOptions horizontalCentered="1"/>
  <pageMargins left="0.51181102362204722" right="0.51181102362204722" top="0.74803149606299213" bottom="0.74803149606299213" header="0.31496062992125984" footer="0.31496062992125984"/>
  <pageSetup paperSize="9" scale="72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000-000000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RECETTES!C7:E7</xm:f>
              <xm:sqref>F7</xm:sqref>
            </x14:sparkline>
          </x14:sparklines>
        </x14:sparklineGroup>
        <x14:sparklineGroup displayEmptyCellsAs="gap" xr2:uid="{00000000-0003-0000-0000-000001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RECETTES!C3:E3</xm:f>
              <xm:sqref>F3</xm:sqref>
            </x14:sparkline>
            <x14:sparkline>
              <xm:f>RECETTES!C4:E4</xm:f>
              <xm:sqref>F4</xm:sqref>
            </x14:sparkline>
          </x14:sparklines>
        </x14:sparklineGroup>
        <x14:sparklineGroup displayEmptyCellsAs="gap" xr2:uid="{00000000-0003-0000-0000-000002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RECETTES!C5:E5</xm:f>
              <xm:sqref>F5</xm:sqref>
            </x14:sparkline>
            <x14:sparkline>
              <xm:f>RECETTES!C6:E6</xm:f>
              <xm:sqref>F6</xm:sqref>
            </x14:sparkline>
          </x14:sparklines>
        </x14:sparklineGroup>
        <x14:sparklineGroup displayEmptyCellsAs="gap" xr2:uid="{00000000-0003-0000-0000-000003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RECETTES!C21:E21</xm:f>
              <xm:sqref>F21</xm:sqref>
            </x14:sparkline>
            <x14:sparkline>
              <xm:f>RECETTES!C22:E22</xm:f>
              <xm:sqref>F22</xm:sqref>
            </x14:sparkline>
          </x14:sparklines>
        </x14:sparklineGroup>
        <x14:sparklineGroup displayEmptyCellsAs="gap" xr2:uid="{00000000-0003-0000-0000-000004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RECETTES!C13:E13</xm:f>
              <xm:sqref>F13</xm:sqref>
            </x14:sparkline>
            <x14:sparkline>
              <xm:f>RECETTES!C14:E14</xm:f>
              <xm:sqref>F14</xm:sqref>
            </x14:sparkline>
          </x14:sparklines>
        </x14:sparklineGroup>
        <x14:sparklineGroup displayEmptyCellsAs="gap" xr2:uid="{00000000-0003-0000-0000-000005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RECETTES!C11:E11</xm:f>
              <xm:sqref>F11</xm:sqref>
            </x14:sparkline>
            <x14:sparkline>
              <xm:f>RECETTES!C12:E12</xm:f>
              <xm:sqref>F12</xm:sqref>
            </x14:sparkline>
          </x14:sparklines>
        </x14:sparklineGroup>
        <x14:sparklineGroup displayEmptyCellsAs="gap" xr2:uid="{00000000-0003-0000-0000-000006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RECETTES!C25:E25</xm:f>
              <xm:sqref>F25</xm:sqref>
            </x14:sparkline>
          </x14:sparklines>
        </x14:sparklineGroup>
        <x14:sparklineGroup displayEmptyCellsAs="gap" xr2:uid="{00000000-0003-0000-0000-000007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RECETTES!C23:E23</xm:f>
              <xm:sqref>F23</xm:sqref>
            </x14:sparkline>
            <x14:sparkline>
              <xm:f>RECETTES!C24:E24</xm:f>
              <xm:sqref>F24</xm:sqref>
            </x14:sparkline>
          </x14:sparklines>
        </x14:sparklineGroup>
        <x14:sparklineGroup displayEmptyCellsAs="gap" xr2:uid="{00000000-0003-0000-0000-000008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RECETTES!C15:E15</xm:f>
              <xm:sqref>F15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>
    <pageSetUpPr fitToPage="1"/>
  </sheetPr>
  <dimension ref="A1:J35"/>
  <sheetViews>
    <sheetView showGridLines="0" topLeftCell="A5" zoomScaleNormal="100" workbookViewId="0">
      <selection activeCell="H28" sqref="H28"/>
    </sheetView>
  </sheetViews>
  <sheetFormatPr baseColWidth="10" defaultColWidth="0" defaultRowHeight="15" customHeight="1" zeroHeight="1" x14ac:dyDescent="0.25"/>
  <cols>
    <col min="1" max="1" width="11.42578125" customWidth="1"/>
    <col min="2" max="2" width="18.42578125" customWidth="1"/>
    <col min="3" max="5" width="15.85546875" customWidth="1"/>
    <col min="6" max="6" width="12.28515625" customWidth="1"/>
    <col min="7" max="8" width="12.7109375" customWidth="1"/>
    <col min="9" max="9" width="11.42578125" customWidth="1"/>
    <col min="10" max="10" width="0" hidden="1" customWidth="1"/>
    <col min="11" max="16383" width="11.42578125" hidden="1"/>
    <col min="16384" max="16384" width="11.42578125" hidden="1" customWidth="1"/>
  </cols>
  <sheetData>
    <row r="1" spans="1:8" x14ac:dyDescent="0.25">
      <c r="C1" s="21"/>
      <c r="D1" s="21"/>
      <c r="E1" s="21"/>
    </row>
    <row r="2" spans="1:8" s="4" customFormat="1" ht="36" x14ac:dyDescent="0.25">
      <c r="A2" s="5"/>
      <c r="B2" s="49" t="s">
        <v>12</v>
      </c>
      <c r="C2" s="46" t="s">
        <v>20</v>
      </c>
      <c r="D2" s="46" t="s">
        <v>21</v>
      </c>
      <c r="E2" s="46" t="s">
        <v>22</v>
      </c>
      <c r="F2" s="46" t="s">
        <v>13</v>
      </c>
      <c r="G2" s="47" t="s">
        <v>14</v>
      </c>
      <c r="H2" s="48" t="s">
        <v>15</v>
      </c>
    </row>
    <row r="3" spans="1:8" s="4" customFormat="1" ht="18.75" customHeight="1" x14ac:dyDescent="0.25">
      <c r="A3" s="5"/>
      <c r="B3" s="22" t="s">
        <v>1</v>
      </c>
      <c r="C3" s="38">
        <v>46101.2</v>
      </c>
      <c r="D3" s="38">
        <v>47041.9</v>
      </c>
      <c r="E3" s="38">
        <v>47823.8</v>
      </c>
      <c r="F3" s="13"/>
      <c r="G3" s="14">
        <f>SIGN(C3)*(D3/C3-1)</f>
        <v>2.0405108760726431E-2</v>
      </c>
      <c r="H3" s="23">
        <f>SIGN(D3)*(E3/D3-1)</f>
        <v>1.6621352453876304E-2</v>
      </c>
    </row>
    <row r="4" spans="1:8" s="4" customFormat="1" ht="18.75" customHeight="1" x14ac:dyDescent="0.25">
      <c r="A4" s="5"/>
      <c r="B4" s="22" t="s">
        <v>2</v>
      </c>
      <c r="C4" s="15">
        <v>14960.4</v>
      </c>
      <c r="D4" s="15">
        <v>15660.2</v>
      </c>
      <c r="E4" s="15">
        <v>15777</v>
      </c>
      <c r="F4" s="13"/>
      <c r="G4" s="14">
        <f t="shared" ref="G4:H4" si="0">SIGN(C4)*(D4/C4-1)</f>
        <v>4.6776824149086904E-2</v>
      </c>
      <c r="H4" s="23">
        <f t="shared" si="0"/>
        <v>7.4583977216127195E-3</v>
      </c>
    </row>
    <row r="5" spans="1:8" s="4" customFormat="1" ht="18.75" customHeight="1" x14ac:dyDescent="0.25">
      <c r="A5" s="41"/>
      <c r="B5" s="22" t="s">
        <v>3</v>
      </c>
      <c r="C5" s="38">
        <v>37706.199999999997</v>
      </c>
      <c r="D5" s="38">
        <v>37984.1</v>
      </c>
      <c r="E5" s="38">
        <v>38700.699999999997</v>
      </c>
      <c r="F5" s="13"/>
      <c r="G5" s="14">
        <f>SIGN(C5)*(D5/C5-1)</f>
        <v>7.3701407195634339E-3</v>
      </c>
      <c r="H5" s="23">
        <f>SIGN(D5)*(E5/D5-1)</f>
        <v>1.8865788579958354E-2</v>
      </c>
    </row>
    <row r="6" spans="1:8" s="4" customFormat="1" ht="18.75" customHeight="1" x14ac:dyDescent="0.25">
      <c r="A6" s="5"/>
      <c r="B6" s="22" t="s">
        <v>4</v>
      </c>
      <c r="C6" s="15">
        <v>14581.9</v>
      </c>
      <c r="D6" s="15">
        <v>14589</v>
      </c>
      <c r="E6" s="15">
        <v>15263.5</v>
      </c>
      <c r="F6" s="13"/>
      <c r="G6" s="14">
        <f t="shared" ref="G6:H7" si="1">SIGN(C6)*(D6/C6-1)</f>
        <v>4.8690499866266279E-4</v>
      </c>
      <c r="H6" s="23">
        <f t="shared" si="1"/>
        <v>4.6233463568442046E-2</v>
      </c>
    </row>
    <row r="7" spans="1:8" s="42" customFormat="1" ht="18.75" customHeight="1" x14ac:dyDescent="0.25">
      <c r="A7" s="41"/>
      <c r="B7" s="24" t="s">
        <v>5</v>
      </c>
      <c r="C7" s="25">
        <v>113349.7</v>
      </c>
      <c r="D7" s="25">
        <v>115275.2</v>
      </c>
      <c r="E7" s="25">
        <v>117565</v>
      </c>
      <c r="F7" s="26"/>
      <c r="G7" s="27">
        <f>SIGN(C7)*(D7/C7-1)</f>
        <v>1.6987252723209778E-2</v>
      </c>
      <c r="H7" s="28">
        <f t="shared" si="1"/>
        <v>1.9863769483809302E-2</v>
      </c>
    </row>
    <row r="8" spans="1:8" ht="15.75" x14ac:dyDescent="0.25">
      <c r="A8" s="1"/>
      <c r="C8" s="8"/>
      <c r="D8" s="8"/>
      <c r="E8" s="8"/>
      <c r="F8" s="1"/>
      <c r="G8" s="1"/>
      <c r="H8" s="1"/>
    </row>
    <row r="9" spans="1:8" ht="15.75" x14ac:dyDescent="0.25">
      <c r="A9" s="1"/>
      <c r="B9" s="1"/>
      <c r="C9" s="8"/>
      <c r="D9" s="8"/>
      <c r="E9" s="8">
        <f>E13-D13</f>
        <v>85.799999999999272</v>
      </c>
      <c r="F9" s="1"/>
      <c r="G9" s="1"/>
      <c r="H9" s="1"/>
    </row>
    <row r="10" spans="1:8" ht="36" x14ac:dyDescent="0.25">
      <c r="A10" s="44"/>
      <c r="B10" s="49" t="s">
        <v>11</v>
      </c>
      <c r="C10" s="46" t="s">
        <v>20</v>
      </c>
      <c r="D10" s="46" t="s">
        <v>21</v>
      </c>
      <c r="E10" s="46" t="s">
        <v>22</v>
      </c>
      <c r="F10" s="46" t="s">
        <v>13</v>
      </c>
      <c r="G10" s="47" t="s">
        <v>14</v>
      </c>
      <c r="H10" s="48" t="s">
        <v>15</v>
      </c>
    </row>
    <row r="11" spans="1:8" ht="15.75" x14ac:dyDescent="0.25">
      <c r="A11" s="2"/>
      <c r="B11" s="22" t="s">
        <v>1</v>
      </c>
      <c r="C11" s="38">
        <v>17488.8</v>
      </c>
      <c r="D11" s="38">
        <v>18316.7</v>
      </c>
      <c r="E11" s="38">
        <v>17241</v>
      </c>
      <c r="F11" s="13"/>
      <c r="G11" s="14">
        <f t="shared" ref="G11:H15" si="2">SIGN(C11)*(D11/C11-1)</f>
        <v>4.7338868304286352E-2</v>
      </c>
      <c r="H11" s="23">
        <f t="shared" si="2"/>
        <v>-5.872782761086881E-2</v>
      </c>
    </row>
    <row r="12" spans="1:8" ht="15.75" x14ac:dyDescent="0.25">
      <c r="A12" s="1"/>
      <c r="B12" s="22" t="s">
        <v>2</v>
      </c>
      <c r="C12" s="15">
        <v>7332.5</v>
      </c>
      <c r="D12" s="15">
        <v>7762.7</v>
      </c>
      <c r="E12" s="15">
        <v>7682.7</v>
      </c>
      <c r="F12" s="13"/>
      <c r="G12" s="14">
        <f t="shared" si="2"/>
        <v>5.8670303443573157E-2</v>
      </c>
      <c r="H12" s="23">
        <f t="shared" si="2"/>
        <v>-1.0305692606953798E-2</v>
      </c>
    </row>
    <row r="13" spans="1:8" ht="15.75" x14ac:dyDescent="0.25">
      <c r="A13" s="1"/>
      <c r="B13" s="22" t="s">
        <v>3</v>
      </c>
      <c r="C13" s="38">
        <v>7106.9</v>
      </c>
      <c r="D13" s="38">
        <v>6631.6</v>
      </c>
      <c r="E13" s="38">
        <v>6717.4</v>
      </c>
      <c r="F13" s="13"/>
      <c r="G13" s="14">
        <f t="shared" si="2"/>
        <v>-6.6878667210738763E-2</v>
      </c>
      <c r="H13" s="23">
        <f t="shared" si="2"/>
        <v>1.2938054164907342E-2</v>
      </c>
    </row>
    <row r="14" spans="1:8" ht="15.75" x14ac:dyDescent="0.25">
      <c r="A14" s="1"/>
      <c r="B14" s="22" t="s">
        <v>4</v>
      </c>
      <c r="C14" s="15">
        <v>8902.7000000000007</v>
      </c>
      <c r="D14" s="15">
        <v>8148.1</v>
      </c>
      <c r="E14" s="15">
        <v>8036.1</v>
      </c>
      <c r="F14" s="13"/>
      <c r="G14" s="14">
        <f t="shared" si="2"/>
        <v>-8.4760802902490329E-2</v>
      </c>
      <c r="H14" s="23">
        <f t="shared" si="2"/>
        <v>-1.3745535769075001E-2</v>
      </c>
    </row>
    <row r="15" spans="1:8" ht="15.75" x14ac:dyDescent="0.25">
      <c r="A15" s="1"/>
      <c r="B15" s="24" t="s">
        <v>5</v>
      </c>
      <c r="C15" s="25">
        <v>40830.9</v>
      </c>
      <c r="D15" s="25">
        <v>40859.199999999997</v>
      </c>
      <c r="E15" s="25">
        <v>39677.1</v>
      </c>
      <c r="F15" s="26"/>
      <c r="G15" s="27">
        <f t="shared" si="2"/>
        <v>6.9310252774235082E-4</v>
      </c>
      <c r="H15" s="28">
        <f t="shared" si="2"/>
        <v>-2.893106081372121E-2</v>
      </c>
    </row>
    <row r="16" spans="1:8" ht="15.75" x14ac:dyDescent="0.25">
      <c r="A16" s="1"/>
      <c r="B16" s="1"/>
      <c r="C16" s="1"/>
      <c r="D16" s="1"/>
      <c r="E16" s="1"/>
      <c r="F16" s="1"/>
      <c r="G16" s="1"/>
      <c r="H16" s="1"/>
    </row>
    <row r="17" spans="1:8" ht="15.75" x14ac:dyDescent="0.25">
      <c r="A17" s="1"/>
      <c r="B17" s="1"/>
      <c r="C17" s="1"/>
      <c r="D17" s="1"/>
      <c r="E17" s="1"/>
      <c r="F17" s="1"/>
      <c r="G17" s="1"/>
      <c r="H17" s="1"/>
    </row>
    <row r="18" spans="1:8" ht="15.75" x14ac:dyDescent="0.25">
      <c r="A18" s="1"/>
      <c r="B18" s="45" t="s">
        <v>10</v>
      </c>
      <c r="C18" s="43"/>
      <c r="D18" s="43"/>
      <c r="E18" s="43"/>
      <c r="F18" s="1"/>
      <c r="G18" s="1"/>
      <c r="H18" s="1"/>
    </row>
    <row r="19" spans="1:8" ht="15.75" x14ac:dyDescent="0.25">
      <c r="A19" s="1"/>
      <c r="B19" s="1"/>
      <c r="C19" s="1"/>
      <c r="D19" s="1"/>
      <c r="E19" s="1"/>
      <c r="F19" s="1"/>
      <c r="G19" s="1"/>
      <c r="H19" s="1"/>
    </row>
    <row r="20" spans="1:8" ht="36" x14ac:dyDescent="0.25">
      <c r="A20" s="1"/>
      <c r="B20" s="49" t="s">
        <v>9</v>
      </c>
      <c r="C20" s="46" t="s">
        <v>20</v>
      </c>
      <c r="D20" s="46" t="s">
        <v>21</v>
      </c>
      <c r="E20" s="46" t="s">
        <v>22</v>
      </c>
      <c r="F20" s="46" t="s">
        <v>13</v>
      </c>
      <c r="G20" s="47" t="s">
        <v>14</v>
      </c>
      <c r="H20" s="48" t="s">
        <v>15</v>
      </c>
    </row>
    <row r="21" spans="1:8" ht="15.75" x14ac:dyDescent="0.25">
      <c r="A21" s="1"/>
      <c r="B21" s="22" t="s">
        <v>1</v>
      </c>
      <c r="C21" s="38">
        <v>60410.7</v>
      </c>
      <c r="D21" s="38">
        <v>62153.7</v>
      </c>
      <c r="E21" s="38">
        <v>61597.5</v>
      </c>
      <c r="F21" s="13"/>
      <c r="G21" s="14">
        <f t="shared" ref="G21:H25" si="3">SIGN(C21)*(D21/C21-1)</f>
        <v>2.8852504605972218E-2</v>
      </c>
      <c r="H21" s="23">
        <f t="shared" si="3"/>
        <v>-8.9487834191689375E-3</v>
      </c>
    </row>
    <row r="22" spans="1:8" ht="15.75" x14ac:dyDescent="0.25">
      <c r="A22" s="1"/>
      <c r="B22" s="22" t="s">
        <v>2</v>
      </c>
      <c r="C22" s="15">
        <v>21003.200000000001</v>
      </c>
      <c r="D22" s="15">
        <v>22060.300000000003</v>
      </c>
      <c r="E22" s="15">
        <v>22095.5</v>
      </c>
      <c r="F22" s="13"/>
      <c r="G22" s="14">
        <f t="shared" si="3"/>
        <v>5.0330425839872017E-2</v>
      </c>
      <c r="H22" s="23">
        <f t="shared" si="3"/>
        <v>1.5956265327305985E-3</v>
      </c>
    </row>
    <row r="23" spans="1:8" ht="15.75" x14ac:dyDescent="0.25">
      <c r="A23" s="1"/>
      <c r="B23" s="22" t="s">
        <v>3</v>
      </c>
      <c r="C23" s="38">
        <v>43123.5</v>
      </c>
      <c r="D23" s="38">
        <v>42911.199999999997</v>
      </c>
      <c r="E23" s="38">
        <v>43611.199999999997</v>
      </c>
      <c r="F23" s="13"/>
      <c r="G23" s="14">
        <f t="shared" si="3"/>
        <v>-4.9230697879347751E-3</v>
      </c>
      <c r="H23" s="23">
        <f t="shared" si="3"/>
        <v>1.6312757508529341E-2</v>
      </c>
    </row>
    <row r="24" spans="1:8" ht="15.75" x14ac:dyDescent="0.25">
      <c r="A24" s="1"/>
      <c r="B24" s="22" t="s">
        <v>4</v>
      </c>
      <c r="C24" s="15">
        <v>21971.7</v>
      </c>
      <c r="D24" s="15">
        <v>20972.9</v>
      </c>
      <c r="E24" s="15">
        <v>21487.200000000001</v>
      </c>
      <c r="F24" s="13"/>
      <c r="G24" s="14">
        <f t="shared" si="3"/>
        <v>-4.5458476130658898E-2</v>
      </c>
      <c r="H24" s="23">
        <f t="shared" si="3"/>
        <v>2.4522121404288333E-2</v>
      </c>
    </row>
    <row r="25" spans="1:8" x14ac:dyDescent="0.25">
      <c r="B25" s="24" t="s">
        <v>5</v>
      </c>
      <c r="C25" s="25">
        <v>146509.20000000001</v>
      </c>
      <c r="D25" s="25">
        <v>148098.1</v>
      </c>
      <c r="E25" s="25">
        <v>148791.4</v>
      </c>
      <c r="F25" s="26"/>
      <c r="G25" s="27">
        <f t="shared" si="3"/>
        <v>1.0845052733889693E-2</v>
      </c>
      <c r="H25" s="28">
        <f t="shared" si="3"/>
        <v>4.6813564792524964E-3</v>
      </c>
    </row>
    <row r="26" spans="1:8" ht="15" customHeight="1" x14ac:dyDescent="0.25"/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</sheetData>
  <printOptions horizontalCentered="1"/>
  <pageMargins left="0.51181102362204722" right="0.51181102362204722" top="0.74803149606299213" bottom="0.74803149606299213" header="0.31496062992125984" footer="0.31496062992125984"/>
  <pageSetup paperSize="9" scale="72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100-000009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DEPENSES!C15:E15</xm:f>
              <xm:sqref>F15</xm:sqref>
            </x14:sparkline>
          </x14:sparklines>
        </x14:sparklineGroup>
        <x14:sparklineGroup displayEmptyCellsAs="gap" xr2:uid="{00000000-0003-0000-0100-00000A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DEPENSES!C23:E23</xm:f>
              <xm:sqref>F23</xm:sqref>
            </x14:sparkline>
            <x14:sparkline>
              <xm:f>DEPENSES!C24:E24</xm:f>
              <xm:sqref>F24</xm:sqref>
            </x14:sparkline>
          </x14:sparklines>
        </x14:sparklineGroup>
        <x14:sparklineGroup displayEmptyCellsAs="gap" xr2:uid="{00000000-0003-0000-0100-00000B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DEPENSES!C25:E25</xm:f>
              <xm:sqref>F25</xm:sqref>
            </x14:sparkline>
          </x14:sparklines>
        </x14:sparklineGroup>
        <x14:sparklineGroup displayEmptyCellsAs="gap" xr2:uid="{00000000-0003-0000-0100-00000C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DEPENSES!C11:E11</xm:f>
              <xm:sqref>F11</xm:sqref>
            </x14:sparkline>
            <x14:sparkline>
              <xm:f>DEPENSES!C12:E12</xm:f>
              <xm:sqref>F12</xm:sqref>
            </x14:sparkline>
          </x14:sparklines>
        </x14:sparklineGroup>
        <x14:sparklineGroup displayEmptyCellsAs="gap" xr2:uid="{00000000-0003-0000-0100-00000D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DEPENSES!C13:E13</xm:f>
              <xm:sqref>F13</xm:sqref>
            </x14:sparkline>
            <x14:sparkline>
              <xm:f>DEPENSES!C14:E14</xm:f>
              <xm:sqref>F14</xm:sqref>
            </x14:sparkline>
          </x14:sparklines>
        </x14:sparklineGroup>
        <x14:sparklineGroup displayEmptyCellsAs="gap" xr2:uid="{00000000-0003-0000-0100-00000E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DEPENSES!C21:E21</xm:f>
              <xm:sqref>F21</xm:sqref>
            </x14:sparkline>
            <x14:sparkline>
              <xm:f>DEPENSES!C22:E22</xm:f>
              <xm:sqref>F22</xm:sqref>
            </x14:sparkline>
          </x14:sparklines>
        </x14:sparklineGroup>
        <x14:sparklineGroup displayEmptyCellsAs="gap" xr2:uid="{00000000-0003-0000-0100-00000F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DEPENSES!C5:E5</xm:f>
              <xm:sqref>F5</xm:sqref>
            </x14:sparkline>
            <x14:sparkline>
              <xm:f>DEPENSES!C6:E6</xm:f>
              <xm:sqref>F6</xm:sqref>
            </x14:sparkline>
          </x14:sparklines>
        </x14:sparklineGroup>
        <x14:sparklineGroup displayEmptyCellsAs="gap" xr2:uid="{00000000-0003-0000-0100-000010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DEPENSES!C3:E3</xm:f>
              <xm:sqref>F3</xm:sqref>
            </x14:sparkline>
            <x14:sparkline>
              <xm:f>DEPENSES!C4:E4</xm:f>
              <xm:sqref>F4</xm:sqref>
            </x14:sparkline>
          </x14:sparklines>
        </x14:sparklineGroup>
        <x14:sparklineGroup displayEmptyCellsAs="gap" xr2:uid="{00000000-0003-0000-0100-000011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DEPENSES!C7:E7</xm:f>
              <xm:sqref>F7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I24"/>
  <sheetViews>
    <sheetView showGridLines="0" zoomScaleNormal="100" workbookViewId="0">
      <selection activeCell="I18" sqref="I18"/>
    </sheetView>
  </sheetViews>
  <sheetFormatPr baseColWidth="10" defaultColWidth="0" defaultRowHeight="15" zeroHeight="1" x14ac:dyDescent="0.25"/>
  <cols>
    <col min="1" max="1" width="11.42578125" customWidth="1"/>
    <col min="2" max="2" width="13.7109375" customWidth="1"/>
    <col min="3" max="3" width="15.85546875" bestFit="1" customWidth="1"/>
    <col min="4" max="4" width="16" customWidth="1"/>
    <col min="5" max="5" width="16.140625" customWidth="1"/>
    <col min="6" max="8" width="12.7109375" customWidth="1"/>
    <col min="9" max="9" width="11.42578125" customWidth="1"/>
    <col min="10" max="16384" width="11.42578125" hidden="1"/>
  </cols>
  <sheetData>
    <row r="1" spans="1:9" x14ac:dyDescent="0.25">
      <c r="A1" s="36"/>
      <c r="C1" s="37"/>
      <c r="D1" s="37"/>
      <c r="E1" s="37">
        <f>E3-D3</f>
        <v>-428.5</v>
      </c>
    </row>
    <row r="2" spans="1:9" s="4" customFormat="1" ht="51" customHeight="1" x14ac:dyDescent="0.25">
      <c r="A2" s="5"/>
      <c r="B2" s="50" t="s">
        <v>0</v>
      </c>
      <c r="C2" s="46" t="s">
        <v>20</v>
      </c>
      <c r="D2" s="46" t="s">
        <v>21</v>
      </c>
      <c r="E2" s="46" t="s">
        <v>22</v>
      </c>
      <c r="F2" s="46" t="s">
        <v>13</v>
      </c>
      <c r="G2" s="47" t="s">
        <v>14</v>
      </c>
      <c r="H2" s="48" t="s">
        <v>15</v>
      </c>
    </row>
    <row r="3" spans="1:9" ht="15.75" x14ac:dyDescent="0.25">
      <c r="A3" s="1"/>
      <c r="B3" s="22" t="s">
        <v>1</v>
      </c>
      <c r="C3" s="38">
        <v>1557.9</v>
      </c>
      <c r="D3" s="38">
        <v>2713.1</v>
      </c>
      <c r="E3" s="38">
        <v>2284.6</v>
      </c>
      <c r="F3" s="13"/>
      <c r="G3" s="14">
        <f>SIGN(C3)*(D3/C3-1)</f>
        <v>0.74151100840875528</v>
      </c>
      <c r="H3" s="23">
        <f t="shared" ref="H3:H6" si="0">SIGN(D3)*(E3/D3-1)</f>
        <v>-0.15793741476539747</v>
      </c>
      <c r="I3" s="21"/>
    </row>
    <row r="4" spans="1:9" ht="15.75" x14ac:dyDescent="0.25">
      <c r="A4" s="1"/>
      <c r="B4" s="22" t="s">
        <v>2</v>
      </c>
      <c r="C4" s="15">
        <v>2609.6999999999998</v>
      </c>
      <c r="D4" s="15">
        <v>3486.7</v>
      </c>
      <c r="E4" s="15">
        <v>3686.5</v>
      </c>
      <c r="F4" s="13"/>
      <c r="G4" s="14">
        <f>SIGN(C4)*(D4/C4-1)</f>
        <v>0.33605395256159709</v>
      </c>
      <c r="H4" s="23">
        <f t="shared" si="0"/>
        <v>5.7303467462070268E-2</v>
      </c>
    </row>
    <row r="5" spans="1:9" ht="15.75" x14ac:dyDescent="0.25">
      <c r="A5" s="2"/>
      <c r="B5" s="22" t="s">
        <v>3</v>
      </c>
      <c r="C5" s="38">
        <v>3143.1</v>
      </c>
      <c r="D5" s="38">
        <v>3091.5</v>
      </c>
      <c r="E5" s="38">
        <v>4782.3999999999996</v>
      </c>
      <c r="F5" s="13"/>
      <c r="G5" s="14">
        <f>SIGN(C5)*(D5/C5-1)</f>
        <v>-1.6416913238522457E-2</v>
      </c>
      <c r="H5" s="23">
        <f t="shared" si="0"/>
        <v>0.54695131813035736</v>
      </c>
    </row>
    <row r="6" spans="1:9" ht="15.75" x14ac:dyDescent="0.25">
      <c r="A6" s="1"/>
      <c r="B6" s="22" t="s">
        <v>4</v>
      </c>
      <c r="C6" s="15">
        <v>2110.3000000000002</v>
      </c>
      <c r="D6" s="15">
        <v>1815.7</v>
      </c>
      <c r="E6" s="15">
        <v>2910</v>
      </c>
      <c r="F6" s="13"/>
      <c r="G6" s="14">
        <f>SIGN(C6)*(D6/C6-1)</f>
        <v>-0.13960100459650293</v>
      </c>
      <c r="H6" s="23">
        <f t="shared" si="0"/>
        <v>0.60268766866773138</v>
      </c>
    </row>
    <row r="7" spans="1:9" ht="15.75" x14ac:dyDescent="0.25">
      <c r="A7" s="1"/>
      <c r="B7" s="24" t="s">
        <v>5</v>
      </c>
      <c r="C7" s="25">
        <v>9421</v>
      </c>
      <c r="D7" s="25">
        <v>11107</v>
      </c>
      <c r="E7" s="25">
        <v>13663.5</v>
      </c>
      <c r="F7" s="26"/>
      <c r="G7" s="27">
        <f>SIGN(C7)*(D7/C7-1)</f>
        <v>0.17896189364186399</v>
      </c>
      <c r="H7" s="28">
        <f>SIGN(D7)*(E7/D7-1)</f>
        <v>0.23017016296029524</v>
      </c>
    </row>
    <row r="8" spans="1:9" ht="15.75" x14ac:dyDescent="0.25">
      <c r="A8" s="1"/>
      <c r="B8" s="5"/>
      <c r="C8" s="6"/>
      <c r="D8" s="20"/>
      <c r="E8" s="20"/>
      <c r="F8" s="6"/>
    </row>
    <row r="9" spans="1:9" ht="15.75" x14ac:dyDescent="0.25">
      <c r="A9" s="1"/>
    </row>
    <row r="10" spans="1:9" ht="15.75" x14ac:dyDescent="0.25">
      <c r="A10" s="1"/>
    </row>
    <row r="11" spans="1:9" ht="15.75" x14ac:dyDescent="0.25">
      <c r="A11" s="2"/>
      <c r="B11" s="3"/>
      <c r="C11" s="3"/>
      <c r="D11" s="3"/>
      <c r="E11" s="3"/>
      <c r="F11" s="3"/>
      <c r="G11" s="3"/>
      <c r="H11" s="3"/>
    </row>
    <row r="12" spans="1:9" ht="15.75" x14ac:dyDescent="0.25">
      <c r="A12" s="1"/>
    </row>
    <row r="13" spans="1:9" ht="16.5" customHeight="1" x14ac:dyDescent="0.25">
      <c r="A13" s="1"/>
      <c r="B13" s="1"/>
      <c r="C13" s="5"/>
      <c r="D13" s="4"/>
      <c r="E13" s="1"/>
      <c r="F13" s="1"/>
      <c r="G13" s="1"/>
      <c r="H13" s="1"/>
    </row>
    <row r="14" spans="1:9" ht="15.75" x14ac:dyDescent="0.25">
      <c r="A14" s="1"/>
      <c r="B14" s="1"/>
      <c r="C14" s="1"/>
      <c r="D14" s="1"/>
      <c r="E14" s="1"/>
      <c r="F14" s="1"/>
      <c r="G14" s="1"/>
      <c r="H14" s="1"/>
    </row>
    <row r="15" spans="1:9" ht="15.75" x14ac:dyDescent="0.25">
      <c r="A15" s="1"/>
      <c r="B15" s="1"/>
      <c r="C15" s="1"/>
      <c r="D15" s="1"/>
      <c r="E15" s="1"/>
      <c r="F15" s="1"/>
      <c r="G15" s="1"/>
      <c r="H15" s="1"/>
    </row>
    <row r="16" spans="1:9" ht="15.75" x14ac:dyDescent="0.25">
      <c r="A16" s="1"/>
      <c r="B16" s="1"/>
      <c r="C16" s="1"/>
      <c r="D16" s="1"/>
      <c r="E16" s="1"/>
      <c r="F16" s="1"/>
      <c r="G16" s="1"/>
      <c r="H16" s="1"/>
    </row>
    <row r="17" spans="1:8" ht="15.75" x14ac:dyDescent="0.25">
      <c r="A17" s="1"/>
      <c r="B17" s="1"/>
      <c r="C17" s="1"/>
      <c r="D17" s="1"/>
      <c r="E17" s="1"/>
      <c r="F17" s="1"/>
      <c r="G17" s="1"/>
      <c r="H17" s="1"/>
    </row>
    <row r="18" spans="1:8" ht="15.75" x14ac:dyDescent="0.25">
      <c r="A18" s="4"/>
      <c r="B18" s="4"/>
      <c r="C18" s="4"/>
      <c r="D18" s="1"/>
      <c r="E18" s="1"/>
      <c r="F18" s="1"/>
      <c r="G18" s="1"/>
      <c r="H18" s="1"/>
    </row>
    <row r="19" spans="1:8" ht="15.75" x14ac:dyDescent="0.25">
      <c r="A19" s="4"/>
      <c r="B19" s="4"/>
      <c r="C19" s="4"/>
      <c r="D19" s="1"/>
      <c r="E19" s="1"/>
      <c r="F19" s="1"/>
      <c r="G19" s="1"/>
      <c r="H19" s="1"/>
    </row>
    <row r="20" spans="1:8" ht="15.75" x14ac:dyDescent="0.25">
      <c r="A20" s="7"/>
      <c r="B20" s="5"/>
      <c r="C20" s="4"/>
      <c r="D20" s="1"/>
      <c r="E20" s="1"/>
      <c r="F20" s="1"/>
      <c r="G20" s="1"/>
      <c r="H20" s="1"/>
    </row>
    <row r="21" spans="1:8" ht="15.75" x14ac:dyDescent="0.25">
      <c r="A21" s="7"/>
      <c r="B21" s="5"/>
      <c r="C21" s="4"/>
      <c r="D21" s="1"/>
      <c r="E21" s="1"/>
      <c r="F21" s="1"/>
      <c r="G21" s="1"/>
      <c r="H21" s="1"/>
    </row>
    <row r="22" spans="1:8" ht="15.75" x14ac:dyDescent="0.25">
      <c r="A22" s="7"/>
      <c r="B22" s="5"/>
      <c r="C22" s="4"/>
      <c r="D22" s="1"/>
      <c r="E22" s="1"/>
      <c r="F22" s="1"/>
      <c r="G22" s="1"/>
      <c r="H22" s="1"/>
    </row>
    <row r="23" spans="1:8" ht="15.75" x14ac:dyDescent="0.25">
      <c r="A23" s="7"/>
      <c r="B23" s="5"/>
      <c r="C23" s="4"/>
      <c r="D23" s="1"/>
      <c r="E23" s="1"/>
      <c r="F23" s="1"/>
      <c r="G23" s="1"/>
      <c r="H23" s="1"/>
    </row>
    <row r="24" spans="1:8" ht="15.75" x14ac:dyDescent="0.25">
      <c r="A24" s="7"/>
      <c r="B24" s="5"/>
      <c r="C24" s="4"/>
      <c r="D24" s="1"/>
      <c r="E24" s="1"/>
      <c r="F24" s="1"/>
      <c r="G24" s="1"/>
      <c r="H24" s="1"/>
    </row>
  </sheetData>
  <pageMargins left="0.51181102362204722" right="0.51181102362204722" top="0.74803149606299213" bottom="0.74803149606299213" header="0.31496062992125984" footer="0.31496062992125984"/>
  <pageSetup paperSize="9" scale="75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200-000012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'CAF BRUTE'!C4:E4</xm:f>
              <xm:sqref>F4</xm:sqref>
            </x14:sparkline>
          </x14:sparklines>
        </x14:sparklineGroup>
        <x14:sparklineGroup displayEmptyCellsAs="gap" xr2:uid="{00000000-0003-0000-0200-000013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'CAF BRUTE'!C5:E5</xm:f>
              <xm:sqref>F5</xm:sqref>
            </x14:sparkline>
            <x14:sparkline>
              <xm:f>'CAF BRUTE'!C6:E6</xm:f>
              <xm:sqref>F6</xm:sqref>
            </x14:sparkline>
          </x14:sparklines>
        </x14:sparklineGroup>
        <x14:sparklineGroup displayEmptyCellsAs="gap" xr2:uid="{00000000-0003-0000-0200-000014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'CAF BRUTE'!C7:E7</xm:f>
              <xm:sqref>F7</xm:sqref>
            </x14:sparkline>
          </x14:sparklines>
        </x14:sparklineGroup>
        <x14:sparklineGroup displayEmptyCellsAs="gap" xr2:uid="{00000000-0003-0000-0200-000015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'CAF BRUTE'!C3:E3</xm:f>
              <xm:sqref>F3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2">
    <pageSetUpPr fitToPage="1"/>
  </sheetPr>
  <dimension ref="A1:I26"/>
  <sheetViews>
    <sheetView showGridLines="0" zoomScaleNormal="100" workbookViewId="0">
      <selection activeCell="I19" sqref="I19"/>
    </sheetView>
  </sheetViews>
  <sheetFormatPr baseColWidth="10" defaultColWidth="0" defaultRowHeight="15" zeroHeight="1" x14ac:dyDescent="0.25"/>
  <cols>
    <col min="1" max="1" width="11.42578125" customWidth="1"/>
    <col min="2" max="2" width="13.7109375" customWidth="1"/>
    <col min="3" max="5" width="15.85546875" customWidth="1"/>
    <col min="6" max="6" width="12.5703125" customWidth="1"/>
    <col min="7" max="7" width="12.42578125" customWidth="1"/>
    <col min="8" max="8" width="12.7109375" customWidth="1"/>
    <col min="9" max="9" width="11.42578125" customWidth="1"/>
    <col min="10" max="16384" width="11.42578125" hidden="1"/>
  </cols>
  <sheetData>
    <row r="1" spans="1:8" ht="14.45" customHeight="1" x14ac:dyDescent="0.25">
      <c r="C1" s="9"/>
      <c r="D1" s="21"/>
      <c r="E1" s="21"/>
    </row>
    <row r="2" spans="1:8" s="10" customFormat="1" ht="51" customHeight="1" x14ac:dyDescent="0.25">
      <c r="A2" s="11"/>
      <c r="B2" s="50" t="s">
        <v>6</v>
      </c>
      <c r="C2" s="46" t="s">
        <v>20</v>
      </c>
      <c r="D2" s="46" t="s">
        <v>21</v>
      </c>
      <c r="E2" s="46" t="s">
        <v>22</v>
      </c>
      <c r="F2" s="46" t="s">
        <v>13</v>
      </c>
      <c r="G2" s="47" t="s">
        <v>14</v>
      </c>
      <c r="H2" s="48" t="s">
        <v>15</v>
      </c>
    </row>
    <row r="3" spans="1:8" ht="15.75" x14ac:dyDescent="0.25">
      <c r="A3" s="1"/>
      <c r="B3" s="22" t="s">
        <v>1</v>
      </c>
      <c r="C3" s="12">
        <v>-1621.4</v>
      </c>
      <c r="D3" s="12">
        <v>-491.8</v>
      </c>
      <c r="E3" s="12">
        <v>-1182.7</v>
      </c>
      <c r="F3" s="13"/>
      <c r="G3" s="14">
        <f>SIGN(C3)*(D3/C3-1)</f>
        <v>0.69668187985691377</v>
      </c>
      <c r="H3" s="23">
        <f>SIGN(D3)*(E3/D3-1)</f>
        <v>-1.4048393655957705</v>
      </c>
    </row>
    <row r="4" spans="1:8" ht="15.75" x14ac:dyDescent="0.25">
      <c r="A4" s="1"/>
      <c r="B4" s="22" t="s">
        <v>2</v>
      </c>
      <c r="C4" s="15">
        <v>1319.9</v>
      </c>
      <c r="D4" s="15">
        <v>2124</v>
      </c>
      <c r="E4" s="15">
        <v>2322.4</v>
      </c>
      <c r="F4" s="13"/>
      <c r="G4" s="14">
        <f t="shared" ref="G4:G7" si="0">SIGN(C4)*(D4/C4-1)</f>
        <v>0.60921281915296599</v>
      </c>
      <c r="H4" s="23">
        <f t="shared" ref="H4:H7" si="1">SIGN(D4)*(E4/D4-1)</f>
        <v>9.3408662900188455E-2</v>
      </c>
    </row>
    <row r="5" spans="1:8" ht="15.75" x14ac:dyDescent="0.25">
      <c r="A5" s="2"/>
      <c r="B5" s="22" t="s">
        <v>3</v>
      </c>
      <c r="C5" s="12">
        <v>1453.5</v>
      </c>
      <c r="D5" s="12">
        <v>1387</v>
      </c>
      <c r="E5" s="12">
        <v>2975.5</v>
      </c>
      <c r="F5" s="13"/>
      <c r="G5" s="14">
        <f t="shared" si="0"/>
        <v>-4.5751633986928053E-2</v>
      </c>
      <c r="H5" s="23">
        <f t="shared" si="1"/>
        <v>1.1452775775054072</v>
      </c>
    </row>
    <row r="6" spans="1:8" ht="15.75" x14ac:dyDescent="0.25">
      <c r="A6" s="1"/>
      <c r="B6" s="22" t="s">
        <v>4</v>
      </c>
      <c r="C6" s="15">
        <v>597.5</v>
      </c>
      <c r="D6" s="15">
        <v>51.5</v>
      </c>
      <c r="E6" s="15">
        <v>1097.5999999999999</v>
      </c>
      <c r="F6" s="13"/>
      <c r="G6" s="14">
        <f t="shared" si="0"/>
        <v>-0.9138075313807531</v>
      </c>
      <c r="H6" s="23">
        <f t="shared" si="1"/>
        <v>20.3126213592233</v>
      </c>
    </row>
    <row r="7" spans="1:8" ht="15.75" x14ac:dyDescent="0.25">
      <c r="A7" s="1"/>
      <c r="B7" s="24" t="s">
        <v>5</v>
      </c>
      <c r="C7" s="25">
        <v>1749.6</v>
      </c>
      <c r="D7" s="25">
        <v>3070.7</v>
      </c>
      <c r="E7" s="25">
        <v>5212.7</v>
      </c>
      <c r="F7" s="26"/>
      <c r="G7" s="27">
        <f t="shared" si="0"/>
        <v>0.75508687700045729</v>
      </c>
      <c r="H7" s="28">
        <f t="shared" si="1"/>
        <v>0.69756081675188075</v>
      </c>
    </row>
    <row r="8" spans="1:8" ht="15.75" x14ac:dyDescent="0.25">
      <c r="A8" s="1"/>
      <c r="B8" s="1"/>
      <c r="C8" s="8"/>
      <c r="D8" s="8"/>
      <c r="E8" s="8"/>
      <c r="F8" s="1"/>
      <c r="G8" s="1"/>
      <c r="H8" s="1"/>
    </row>
    <row r="9" spans="1:8" ht="15.75" x14ac:dyDescent="0.25">
      <c r="A9" s="1"/>
      <c r="B9" s="1"/>
      <c r="C9" s="1"/>
      <c r="D9" s="1"/>
      <c r="E9" s="1"/>
      <c r="F9" s="1"/>
      <c r="G9" s="1"/>
      <c r="H9" s="1"/>
    </row>
    <row r="10" spans="1:8" ht="15.75" x14ac:dyDescent="0.25">
      <c r="A10" s="1"/>
      <c r="B10" s="1"/>
      <c r="C10" s="1"/>
      <c r="D10" s="1"/>
      <c r="E10" s="1"/>
      <c r="F10" s="1"/>
      <c r="G10" s="1"/>
      <c r="H10" s="1"/>
    </row>
    <row r="11" spans="1:8" ht="15.75" x14ac:dyDescent="0.25">
      <c r="A11" s="2"/>
      <c r="B11" s="2"/>
      <c r="C11" s="2"/>
      <c r="D11" s="2"/>
      <c r="E11" s="2"/>
      <c r="F11" s="2"/>
      <c r="G11" s="2"/>
      <c r="H11" s="2"/>
    </row>
    <row r="12" spans="1:8" ht="15.75" x14ac:dyDescent="0.25">
      <c r="A12" s="1"/>
      <c r="B12" s="1"/>
      <c r="C12" s="1"/>
      <c r="D12" s="1"/>
      <c r="E12" s="1"/>
      <c r="F12" s="1"/>
      <c r="G12" s="1"/>
      <c r="H12" s="1"/>
    </row>
    <row r="13" spans="1:8" ht="15.75" x14ac:dyDescent="0.25">
      <c r="A13" s="1"/>
      <c r="B13" s="1"/>
      <c r="C13" s="1"/>
      <c r="D13" s="1"/>
      <c r="E13" s="1"/>
      <c r="F13" s="1"/>
      <c r="G13" s="1"/>
      <c r="H13" s="1"/>
    </row>
    <row r="14" spans="1:8" ht="15.75" x14ac:dyDescent="0.25">
      <c r="A14" s="1"/>
      <c r="B14" s="1"/>
      <c r="C14" s="1"/>
      <c r="D14" s="1"/>
      <c r="E14" s="1"/>
      <c r="F14" s="1"/>
      <c r="G14" s="1"/>
      <c r="H14" s="1"/>
    </row>
    <row r="15" spans="1:8" ht="15.75" x14ac:dyDescent="0.25">
      <c r="A15" s="1"/>
      <c r="B15" s="1"/>
      <c r="C15" s="1"/>
      <c r="D15" s="1"/>
      <c r="E15" s="1"/>
      <c r="F15" s="1"/>
      <c r="G15" s="1"/>
      <c r="H15" s="1"/>
    </row>
    <row r="16" spans="1:8" ht="15.75" x14ac:dyDescent="0.25">
      <c r="A16" s="1"/>
      <c r="B16" s="1"/>
      <c r="C16" s="1"/>
      <c r="D16" s="1"/>
      <c r="E16" s="1"/>
      <c r="F16" s="1"/>
      <c r="G16" s="1"/>
      <c r="H16" s="1"/>
    </row>
    <row r="17" spans="1:8" ht="15.75" x14ac:dyDescent="0.25">
      <c r="A17" s="1"/>
      <c r="B17" s="1"/>
      <c r="C17" s="1"/>
      <c r="D17" s="1"/>
      <c r="E17" s="1"/>
      <c r="F17" s="1"/>
      <c r="G17" s="1"/>
      <c r="H17" s="1"/>
    </row>
    <row r="18" spans="1:8" ht="15.75" x14ac:dyDescent="0.25">
      <c r="A18" s="1"/>
      <c r="B18" s="1"/>
      <c r="C18" s="1"/>
      <c r="D18" s="1"/>
      <c r="E18" s="1"/>
      <c r="F18" s="1"/>
      <c r="G18" s="1"/>
      <c r="H18" s="1"/>
    </row>
    <row r="19" spans="1:8" ht="15.75" x14ac:dyDescent="0.25">
      <c r="A19" s="1"/>
      <c r="B19" s="1"/>
      <c r="C19" s="1"/>
      <c r="D19" s="1"/>
      <c r="E19" s="1"/>
      <c r="F19" s="1"/>
      <c r="G19" s="1"/>
      <c r="H19" s="1"/>
    </row>
    <row r="20" spans="1:8" ht="15.75" x14ac:dyDescent="0.25">
      <c r="A20" s="1"/>
      <c r="B20" s="1"/>
      <c r="C20" s="1"/>
      <c r="D20" s="1"/>
      <c r="E20" s="1"/>
      <c r="F20" s="1"/>
      <c r="G20" s="1"/>
      <c r="H20" s="1"/>
    </row>
    <row r="21" spans="1:8" ht="15.75" x14ac:dyDescent="0.25">
      <c r="A21" s="1"/>
      <c r="B21" s="1"/>
      <c r="C21" s="1"/>
      <c r="D21" s="1"/>
      <c r="E21" s="1"/>
      <c r="F21" s="1"/>
      <c r="G21" s="1"/>
      <c r="H21" s="1"/>
    </row>
    <row r="22" spans="1:8" ht="15.75" x14ac:dyDescent="0.25">
      <c r="A22" s="1"/>
      <c r="B22" s="1"/>
      <c r="C22" s="1"/>
      <c r="D22" s="1"/>
      <c r="E22" s="1"/>
      <c r="F22" s="1"/>
      <c r="G22" s="1"/>
      <c r="H22" s="1"/>
    </row>
    <row r="23" spans="1:8" ht="15.75" x14ac:dyDescent="0.25">
      <c r="A23" s="1"/>
      <c r="B23" s="1"/>
      <c r="C23" s="1"/>
      <c r="D23" s="1"/>
      <c r="E23" s="1"/>
      <c r="F23" s="1"/>
      <c r="G23" s="1"/>
      <c r="H23" s="1"/>
    </row>
    <row r="24" spans="1:8" ht="15.75" x14ac:dyDescent="0.25">
      <c r="A24" s="1"/>
      <c r="B24" s="1"/>
      <c r="C24" s="1"/>
      <c r="D24" s="1"/>
      <c r="E24" s="1"/>
      <c r="F24" s="1"/>
      <c r="G24" s="1"/>
      <c r="H24" s="1"/>
    </row>
    <row r="25" spans="1:8" ht="15.75" x14ac:dyDescent="0.25">
      <c r="A25" s="1"/>
      <c r="B25" s="1"/>
      <c r="C25" s="1"/>
      <c r="D25" s="1"/>
      <c r="E25" s="1"/>
      <c r="F25" s="1"/>
      <c r="G25" s="1"/>
      <c r="H25" s="1"/>
    </row>
    <row r="26" spans="1:8" ht="15.75" hidden="1" x14ac:dyDescent="0.25">
      <c r="A26" s="1"/>
      <c r="B26" s="1"/>
      <c r="C26" s="1"/>
      <c r="D26" s="1"/>
      <c r="E26" s="1"/>
      <c r="F26" s="1"/>
      <c r="G26" s="1"/>
      <c r="H26" s="1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7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300-000016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'CAF NETTE'!C7:E7</xm:f>
              <xm:sqref>F7</xm:sqref>
            </x14:sparkline>
          </x14:sparklines>
        </x14:sparklineGroup>
        <x14:sparklineGroup displayEmptyCellsAs="gap" xr2:uid="{00000000-0003-0000-0300-000017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'CAF NETTE'!C3:E3</xm:f>
              <xm:sqref>F3</xm:sqref>
            </x14:sparkline>
            <x14:sparkline>
              <xm:f>'CAF NETTE'!C4:E4</xm:f>
              <xm:sqref>F4</xm:sqref>
            </x14:sparkline>
          </x14:sparklines>
        </x14:sparklineGroup>
        <x14:sparklineGroup displayEmptyCellsAs="gap" xr2:uid="{00000000-0003-0000-0300-000018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'CAF NETTE'!C5:E5</xm:f>
              <xm:sqref>F5</xm:sqref>
            </x14:sparkline>
            <x14:sparkline>
              <xm:f>'CAF NETTE'!C6:E6</xm:f>
              <xm:sqref>F6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6">
    <pageSetUpPr fitToPage="1"/>
  </sheetPr>
  <dimension ref="A1:I25"/>
  <sheetViews>
    <sheetView showGridLines="0" zoomScaleNormal="100" workbookViewId="0">
      <selection activeCell="I24" sqref="I24"/>
    </sheetView>
  </sheetViews>
  <sheetFormatPr baseColWidth="10" defaultColWidth="0" defaultRowHeight="15" customHeight="1" zeroHeight="1" x14ac:dyDescent="0.25"/>
  <cols>
    <col min="1" max="1" width="11.42578125" customWidth="1"/>
    <col min="2" max="2" width="13.7109375" customWidth="1"/>
    <col min="3" max="4" width="16.140625" customWidth="1"/>
    <col min="5" max="5" width="15.7109375" customWidth="1"/>
    <col min="6" max="8" width="12.7109375" customWidth="1"/>
    <col min="9" max="9" width="11.42578125" customWidth="1"/>
    <col min="10" max="16384" width="11.42578125" hidden="1"/>
  </cols>
  <sheetData>
    <row r="1" spans="1:8" x14ac:dyDescent="0.25">
      <c r="C1" s="9"/>
      <c r="D1" s="21"/>
      <c r="E1" s="21"/>
    </row>
    <row r="2" spans="1:8" s="4" customFormat="1" ht="51" customHeight="1" x14ac:dyDescent="0.25">
      <c r="A2" s="5"/>
      <c r="B2" s="51" t="s">
        <v>8</v>
      </c>
      <c r="C2" s="46" t="s">
        <v>20</v>
      </c>
      <c r="D2" s="46" t="s">
        <v>21</v>
      </c>
      <c r="E2" s="46" t="s">
        <v>22</v>
      </c>
      <c r="F2" s="46" t="s">
        <v>13</v>
      </c>
      <c r="G2" s="47" t="s">
        <v>14</v>
      </c>
      <c r="H2" s="48" t="s">
        <v>15</v>
      </c>
    </row>
    <row r="3" spans="1:8" ht="15.75" x14ac:dyDescent="0.25">
      <c r="A3" s="1"/>
      <c r="B3" s="16" t="s">
        <v>1</v>
      </c>
      <c r="C3" s="12">
        <v>28307</v>
      </c>
      <c r="D3" s="12">
        <v>28043.3</v>
      </c>
      <c r="E3" s="12">
        <v>27120.5</v>
      </c>
      <c r="F3" s="13"/>
      <c r="G3" s="14">
        <f>D3/C3-1</f>
        <v>-9.3157169604691781E-3</v>
      </c>
      <c r="H3" s="14">
        <f>SIGN(D3)*(E3/D3-1)</f>
        <v>-3.2906255683175623E-2</v>
      </c>
    </row>
    <row r="4" spans="1:8" ht="15.75" x14ac:dyDescent="0.25">
      <c r="A4" s="1"/>
      <c r="B4" s="16" t="s">
        <v>2</v>
      </c>
      <c r="C4" s="15">
        <v>10137.9</v>
      </c>
      <c r="D4" s="15">
        <v>9589</v>
      </c>
      <c r="E4" s="15">
        <v>9605.7999999999993</v>
      </c>
      <c r="F4" s="13"/>
      <c r="G4" s="14">
        <f>D4/C4-1</f>
        <v>-5.4143363023900326E-2</v>
      </c>
      <c r="H4" s="14">
        <f t="shared" ref="H4:H6" si="0">SIGN(D4)*(E4/D4-1)</f>
        <v>1.7520075086034925E-3</v>
      </c>
    </row>
    <row r="5" spans="1:8" ht="15.75" x14ac:dyDescent="0.25">
      <c r="A5" s="2"/>
      <c r="B5" s="16" t="s">
        <v>3</v>
      </c>
      <c r="C5" s="12">
        <v>5920.3</v>
      </c>
      <c r="D5" s="12">
        <v>5419.8</v>
      </c>
      <c r="E5" s="12">
        <v>6557.8</v>
      </c>
      <c r="F5" s="13"/>
      <c r="G5" s="14">
        <f t="shared" ref="G5:G6" si="1">D5/C5-1</f>
        <v>-8.4539634815803288E-2</v>
      </c>
      <c r="H5" s="14">
        <f t="shared" si="0"/>
        <v>0.20997084763275398</v>
      </c>
    </row>
    <row r="6" spans="1:8" ht="15.75" x14ac:dyDescent="0.25">
      <c r="A6" s="1"/>
      <c r="B6" s="16" t="s">
        <v>4</v>
      </c>
      <c r="C6" s="15">
        <v>779</v>
      </c>
      <c r="D6" s="15">
        <v>946.4</v>
      </c>
      <c r="E6" s="15">
        <v>1139.5</v>
      </c>
      <c r="F6" s="13"/>
      <c r="G6" s="14">
        <f t="shared" si="1"/>
        <v>0.21489088575096282</v>
      </c>
      <c r="H6" s="14">
        <f t="shared" si="0"/>
        <v>0.20403634826711747</v>
      </c>
    </row>
    <row r="7" spans="1:8" ht="15.75" x14ac:dyDescent="0.25">
      <c r="A7" s="1"/>
      <c r="B7" s="17" t="s">
        <v>5</v>
      </c>
      <c r="C7" s="18">
        <v>45144.1</v>
      </c>
      <c r="D7" s="18">
        <v>43998.5</v>
      </c>
      <c r="E7" s="18">
        <v>44423.5</v>
      </c>
      <c r="F7" s="13"/>
      <c r="G7" s="19">
        <f>D7/C7-1</f>
        <v>-2.5376516532614413E-2</v>
      </c>
      <c r="H7" s="19">
        <f>SIGN(D7)*(E7/D7-1)</f>
        <v>9.6594202075070967E-3</v>
      </c>
    </row>
    <row r="8" spans="1:8" ht="15.75" x14ac:dyDescent="0.25">
      <c r="A8" s="1"/>
      <c r="B8" s="1"/>
      <c r="C8" s="8"/>
      <c r="D8" s="8"/>
      <c r="E8" s="8"/>
      <c r="F8" s="1"/>
      <c r="G8" s="1"/>
      <c r="H8" s="1"/>
    </row>
    <row r="9" spans="1:8" ht="15.75" x14ac:dyDescent="0.25">
      <c r="A9" s="1"/>
      <c r="B9" s="1"/>
      <c r="C9" s="1"/>
      <c r="D9" s="1"/>
      <c r="E9" s="1"/>
      <c r="F9" s="1"/>
      <c r="G9" s="1"/>
      <c r="H9" s="1"/>
    </row>
    <row r="10" spans="1:8" ht="15.75" x14ac:dyDescent="0.25">
      <c r="A10" s="1"/>
      <c r="B10" s="1"/>
      <c r="C10" s="1"/>
      <c r="D10" s="1"/>
      <c r="E10" s="1"/>
      <c r="F10" s="1"/>
      <c r="G10" s="1"/>
      <c r="H10" s="1"/>
    </row>
    <row r="11" spans="1:8" ht="15.75" x14ac:dyDescent="0.25">
      <c r="A11" s="2"/>
      <c r="B11" s="2"/>
      <c r="C11" s="2"/>
      <c r="D11" s="2"/>
      <c r="E11" s="2"/>
      <c r="F11" s="2"/>
      <c r="G11" s="2"/>
      <c r="H11" s="2"/>
    </row>
    <row r="12" spans="1:8" ht="15.75" x14ac:dyDescent="0.25">
      <c r="A12" s="1"/>
      <c r="B12" s="1"/>
      <c r="C12" s="1"/>
      <c r="D12" s="1"/>
      <c r="E12" s="1"/>
      <c r="F12" s="1"/>
      <c r="G12" s="1"/>
      <c r="H12" s="1"/>
    </row>
    <row r="13" spans="1:8" ht="15.75" x14ac:dyDescent="0.25">
      <c r="A13" s="1"/>
      <c r="B13" s="1"/>
      <c r="C13" s="1"/>
      <c r="D13" s="1"/>
      <c r="E13" s="1"/>
      <c r="F13" s="1"/>
      <c r="G13" s="1"/>
      <c r="H13" s="1"/>
    </row>
    <row r="14" spans="1:8" ht="15.75" x14ac:dyDescent="0.25">
      <c r="A14" s="1"/>
      <c r="B14" s="1"/>
      <c r="C14" s="1"/>
      <c r="D14" s="1"/>
      <c r="E14" s="1"/>
      <c r="F14" s="1"/>
      <c r="G14" s="1"/>
      <c r="H14" s="1"/>
    </row>
    <row r="15" spans="1:8" ht="15.75" x14ac:dyDescent="0.25">
      <c r="A15" s="1"/>
      <c r="B15" s="1"/>
      <c r="C15" s="1"/>
      <c r="D15" s="1"/>
      <c r="E15" s="1"/>
      <c r="F15" s="1"/>
      <c r="G15" s="1"/>
      <c r="H15" s="1"/>
    </row>
    <row r="16" spans="1:8" ht="15.75" x14ac:dyDescent="0.25">
      <c r="A16" s="1"/>
      <c r="B16" s="1"/>
      <c r="C16" s="1"/>
      <c r="D16" s="1"/>
      <c r="E16" s="1"/>
      <c r="F16" s="1"/>
      <c r="G16" s="1"/>
      <c r="H16" s="1"/>
    </row>
    <row r="17" spans="1:8" ht="15.75" x14ac:dyDescent="0.25">
      <c r="A17" s="1"/>
      <c r="B17" s="1"/>
      <c r="C17" s="1"/>
      <c r="D17" s="1"/>
      <c r="E17" s="1"/>
      <c r="F17" s="1"/>
      <c r="G17" s="1"/>
      <c r="H17" s="1"/>
    </row>
    <row r="18" spans="1:8" ht="15.75" x14ac:dyDescent="0.25">
      <c r="A18" s="1"/>
      <c r="B18" s="1"/>
      <c r="C18" s="1"/>
      <c r="D18" s="1"/>
      <c r="E18" s="1"/>
      <c r="F18" s="1"/>
      <c r="G18" s="1"/>
      <c r="H18" s="1"/>
    </row>
    <row r="19" spans="1:8" ht="15.75" x14ac:dyDescent="0.25">
      <c r="A19" s="1"/>
      <c r="B19" s="1"/>
      <c r="C19" s="1"/>
      <c r="D19" s="1"/>
      <c r="E19" s="1"/>
      <c r="F19" s="1"/>
      <c r="G19" s="1"/>
      <c r="H19" s="1"/>
    </row>
    <row r="20" spans="1:8" ht="15.75" x14ac:dyDescent="0.25">
      <c r="A20" s="1"/>
      <c r="B20" s="1"/>
      <c r="C20" s="1"/>
      <c r="D20" s="1"/>
      <c r="E20" s="1"/>
      <c r="F20" s="1"/>
      <c r="G20" s="1"/>
      <c r="H20" s="1"/>
    </row>
    <row r="21" spans="1:8" ht="15.75" x14ac:dyDescent="0.25">
      <c r="A21" s="1"/>
      <c r="B21" s="1"/>
      <c r="C21" s="1"/>
      <c r="D21" s="1"/>
      <c r="E21" s="1"/>
      <c r="F21" s="1"/>
      <c r="G21" s="1"/>
      <c r="H21" s="1"/>
    </row>
    <row r="22" spans="1:8" ht="15.75" x14ac:dyDescent="0.25">
      <c r="A22" s="1"/>
      <c r="B22" s="1"/>
      <c r="C22" s="1"/>
      <c r="D22" s="1"/>
      <c r="E22" s="1"/>
      <c r="F22" s="1"/>
      <c r="G22" s="1"/>
      <c r="H22" s="1"/>
    </row>
    <row r="23" spans="1:8" ht="15.75" x14ac:dyDescent="0.25">
      <c r="A23" s="1"/>
      <c r="B23" s="1"/>
      <c r="C23" s="1"/>
      <c r="D23" s="1"/>
      <c r="E23" s="1"/>
      <c r="F23" s="1"/>
      <c r="G23" s="1"/>
      <c r="H23" s="1"/>
    </row>
    <row r="24" spans="1:8" ht="15.75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/>
  </sheetData>
  <printOptions horizontalCentered="1"/>
  <pageMargins left="0.51181102362204722" right="0.51181102362204722" top="0.74803149606299213" bottom="0.74803149606299213" header="0.31496062992125984" footer="0.31496062992125984"/>
  <pageSetup paperSize="9" scale="7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400-000019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'TRESORERIE brute'!C7:E7</xm:f>
              <xm:sqref>F7</xm:sqref>
            </x14:sparkline>
          </x14:sparklines>
        </x14:sparklineGroup>
        <x14:sparklineGroup displayEmptyCellsAs="gap" xr2:uid="{00000000-0003-0000-0400-00001A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'TRESORERIE brute'!C3:E3</xm:f>
              <xm:sqref>F3</xm:sqref>
            </x14:sparkline>
            <x14:sparkline>
              <xm:f>'TRESORERIE brute'!C4:E4</xm:f>
              <xm:sqref>F4</xm:sqref>
            </x14:sparkline>
          </x14:sparklines>
        </x14:sparklineGroup>
        <x14:sparklineGroup displayEmptyCellsAs="gap" xr2:uid="{00000000-0003-0000-0400-00001B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'TRESORERIE brute'!C5:E5</xm:f>
              <xm:sqref>F5</xm:sqref>
            </x14:sparkline>
            <x14:sparkline>
              <xm:f>'TRESORERIE brute'!C6:E6</xm:f>
              <xm:sqref>F6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3">
    <pageSetUpPr fitToPage="1"/>
  </sheetPr>
  <dimension ref="A1:I25"/>
  <sheetViews>
    <sheetView showGridLines="0" zoomScaleNormal="100" workbookViewId="0">
      <selection activeCell="I24" sqref="I24"/>
    </sheetView>
  </sheetViews>
  <sheetFormatPr baseColWidth="10" defaultColWidth="0" defaultRowHeight="15" zeroHeight="1" x14ac:dyDescent="0.25"/>
  <cols>
    <col min="1" max="1" width="11.42578125" customWidth="1"/>
    <col min="2" max="2" width="13.7109375" customWidth="1"/>
    <col min="3" max="5" width="16" customWidth="1"/>
    <col min="6" max="8" width="12.7109375" customWidth="1"/>
    <col min="9" max="9" width="11.42578125" customWidth="1"/>
    <col min="10" max="16384" width="11.42578125" hidden="1"/>
  </cols>
  <sheetData>
    <row r="1" spans="1:8" x14ac:dyDescent="0.25">
      <c r="C1" s="9"/>
      <c r="D1" s="21"/>
      <c r="E1" s="21"/>
    </row>
    <row r="2" spans="1:8" s="4" customFormat="1" ht="51" customHeight="1" x14ac:dyDescent="0.25">
      <c r="A2" s="5"/>
      <c r="B2" s="52" t="s">
        <v>7</v>
      </c>
      <c r="C2" s="46" t="s">
        <v>20</v>
      </c>
      <c r="D2" s="46" t="s">
        <v>21</v>
      </c>
      <c r="E2" s="46" t="s">
        <v>22</v>
      </c>
      <c r="F2" s="46" t="s">
        <v>13</v>
      </c>
      <c r="G2" s="47" t="s">
        <v>14</v>
      </c>
      <c r="H2" s="48" t="s">
        <v>15</v>
      </c>
    </row>
    <row r="3" spans="1:8" ht="15.75" x14ac:dyDescent="0.25">
      <c r="A3" s="1"/>
      <c r="B3" s="29" t="s">
        <v>1</v>
      </c>
      <c r="C3" s="12">
        <v>27538.7</v>
      </c>
      <c r="D3" s="12">
        <v>27242</v>
      </c>
      <c r="E3" s="39">
        <v>26203.200000000001</v>
      </c>
      <c r="F3" s="13"/>
      <c r="G3" s="14">
        <f>SIGN(C3)*(D3/C3-1)</f>
        <v>-1.0773929052569686E-2</v>
      </c>
      <c r="H3" s="30">
        <f>SIGN(D3)*(E3/D3-1)</f>
        <v>-3.8132295719844334E-2</v>
      </c>
    </row>
    <row r="4" spans="1:8" ht="15.75" x14ac:dyDescent="0.25">
      <c r="A4" s="1"/>
      <c r="B4" s="29" t="s">
        <v>2</v>
      </c>
      <c r="C4" s="15">
        <v>9789.9</v>
      </c>
      <c r="D4" s="15">
        <v>9271.1</v>
      </c>
      <c r="E4" s="40">
        <v>9089.5999999999985</v>
      </c>
      <c r="F4" s="13"/>
      <c r="G4" s="14">
        <f t="shared" ref="G4:G7" si="0">SIGN(C4)*(D4/C4-1)</f>
        <v>-5.2993391148019819E-2</v>
      </c>
      <c r="H4" s="30">
        <f t="shared" ref="H4:H7" si="1">SIGN(D4)*(E4/D4-1)</f>
        <v>-1.9576964977187417E-2</v>
      </c>
    </row>
    <row r="5" spans="1:8" ht="15.75" x14ac:dyDescent="0.25">
      <c r="A5" s="2"/>
      <c r="B5" s="29" t="s">
        <v>3</v>
      </c>
      <c r="C5" s="12">
        <v>5244.2</v>
      </c>
      <c r="D5" s="12">
        <v>4850</v>
      </c>
      <c r="E5" s="39">
        <v>6155.5</v>
      </c>
      <c r="F5" s="13"/>
      <c r="G5" s="14">
        <f>SIGN(C5)*(D5/C5-1)</f>
        <v>-7.5168757865832658E-2</v>
      </c>
      <c r="H5" s="30">
        <f>SIGN(D5)*(E5/D5-1)</f>
        <v>0.26917525773195883</v>
      </c>
    </row>
    <row r="6" spans="1:8" ht="15.75" x14ac:dyDescent="0.25">
      <c r="A6" s="1"/>
      <c r="B6" s="29" t="s">
        <v>4</v>
      </c>
      <c r="C6" s="15">
        <v>-896.2</v>
      </c>
      <c r="D6" s="15">
        <v>-803.6</v>
      </c>
      <c r="E6" s="40">
        <v>-11.599999999999909</v>
      </c>
      <c r="F6" s="13"/>
      <c r="G6" s="14">
        <f>SIGN(C6)*(D6/C6-1)</f>
        <v>0.10332515063601877</v>
      </c>
      <c r="H6" s="30">
        <f>SIGN(D6)*(E6/D6-1)</f>
        <v>0.98556495769039332</v>
      </c>
    </row>
    <row r="7" spans="1:8" ht="15.75" x14ac:dyDescent="0.25">
      <c r="A7" s="1"/>
      <c r="B7" s="31" t="s">
        <v>5</v>
      </c>
      <c r="C7" s="32">
        <v>41676.6</v>
      </c>
      <c r="D7" s="32">
        <v>40559.5</v>
      </c>
      <c r="E7" s="32">
        <v>41436.6</v>
      </c>
      <c r="F7" s="33"/>
      <c r="G7" s="34">
        <f t="shared" si="0"/>
        <v>-2.6804009924034089E-2</v>
      </c>
      <c r="H7" s="35">
        <f t="shared" si="1"/>
        <v>2.162502003229827E-2</v>
      </c>
    </row>
    <row r="8" spans="1:8" ht="15.75" x14ac:dyDescent="0.25">
      <c r="A8" s="1"/>
      <c r="B8" s="1"/>
      <c r="C8" s="8"/>
      <c r="D8" s="8"/>
      <c r="E8" s="8"/>
      <c r="F8" s="1"/>
      <c r="G8" s="1"/>
      <c r="H8" s="1"/>
    </row>
    <row r="9" spans="1:8" ht="15.75" x14ac:dyDescent="0.25">
      <c r="A9" s="1"/>
      <c r="B9" s="1"/>
      <c r="C9" s="1"/>
      <c r="D9" s="1"/>
      <c r="E9" s="1"/>
      <c r="F9" s="1"/>
      <c r="G9" s="1"/>
      <c r="H9" s="1"/>
    </row>
    <row r="10" spans="1:8" ht="15.75" x14ac:dyDescent="0.25">
      <c r="A10" s="1"/>
      <c r="B10" s="1"/>
      <c r="C10" s="1"/>
      <c r="D10" s="1"/>
      <c r="E10" s="1"/>
      <c r="F10" s="1"/>
      <c r="G10" s="1"/>
      <c r="H10" s="1"/>
    </row>
    <row r="11" spans="1:8" ht="15.75" x14ac:dyDescent="0.25">
      <c r="A11" s="2"/>
      <c r="B11" s="2"/>
      <c r="C11" s="2"/>
      <c r="D11" s="2"/>
      <c r="E11" s="2"/>
      <c r="F11" s="2"/>
      <c r="G11" s="2"/>
      <c r="H11" s="2"/>
    </row>
    <row r="12" spans="1:8" ht="15.75" x14ac:dyDescent="0.25">
      <c r="A12" s="1"/>
      <c r="B12" s="1"/>
      <c r="C12" s="1"/>
      <c r="D12" s="1"/>
      <c r="E12" s="1"/>
      <c r="F12" s="1"/>
      <c r="G12" s="1"/>
      <c r="H12" s="1"/>
    </row>
    <row r="13" spans="1:8" ht="15.75" x14ac:dyDescent="0.25">
      <c r="A13" s="1"/>
      <c r="B13" s="1"/>
      <c r="C13" s="1"/>
      <c r="D13" s="1"/>
      <c r="E13" s="1"/>
      <c r="F13" s="1"/>
      <c r="G13" s="1"/>
      <c r="H13" s="1"/>
    </row>
    <row r="14" spans="1:8" ht="15.75" x14ac:dyDescent="0.25">
      <c r="A14" s="1"/>
      <c r="B14" s="1"/>
      <c r="C14" s="1"/>
      <c r="D14" s="1"/>
      <c r="E14" s="1"/>
      <c r="F14" s="1"/>
      <c r="G14" s="1"/>
      <c r="H14" s="1"/>
    </row>
    <row r="15" spans="1:8" ht="15.75" x14ac:dyDescent="0.25">
      <c r="A15" s="1"/>
      <c r="B15" s="1"/>
      <c r="C15" s="1"/>
      <c r="D15" s="1"/>
      <c r="E15" s="1"/>
      <c r="F15" s="1"/>
      <c r="G15" s="1"/>
      <c r="H15" s="1"/>
    </row>
    <row r="16" spans="1:8" ht="15.75" x14ac:dyDescent="0.25">
      <c r="A16" s="1"/>
      <c r="B16" s="1"/>
      <c r="C16" s="1"/>
      <c r="D16" s="1"/>
      <c r="E16" s="1"/>
      <c r="F16" s="1"/>
      <c r="G16" s="1"/>
      <c r="H16" s="1"/>
    </row>
    <row r="17" spans="1:8" ht="15.75" x14ac:dyDescent="0.25">
      <c r="A17" s="1"/>
      <c r="B17" s="1"/>
      <c r="C17" s="1"/>
      <c r="D17" s="1"/>
      <c r="E17" s="1"/>
      <c r="F17" s="1"/>
      <c r="G17" s="1"/>
      <c r="H17" s="1"/>
    </row>
    <row r="18" spans="1:8" ht="15.75" x14ac:dyDescent="0.25">
      <c r="A18" s="1"/>
      <c r="B18" s="1"/>
      <c r="C18" s="1"/>
      <c r="D18" s="1"/>
      <c r="E18" s="1"/>
      <c r="F18" s="1"/>
      <c r="G18" s="1"/>
      <c r="H18" s="1"/>
    </row>
    <row r="19" spans="1:8" ht="15.75" x14ac:dyDescent="0.25">
      <c r="A19" s="1"/>
      <c r="B19" s="1"/>
      <c r="C19" s="1"/>
      <c r="D19" s="1"/>
      <c r="E19" s="1"/>
      <c r="F19" s="1"/>
      <c r="G19" s="1"/>
      <c r="H19" s="1"/>
    </row>
    <row r="20" spans="1:8" ht="15.75" x14ac:dyDescent="0.25">
      <c r="A20" s="1"/>
      <c r="B20" s="1"/>
      <c r="C20" s="1"/>
      <c r="D20" s="1"/>
      <c r="E20" s="1"/>
      <c r="F20" s="1"/>
      <c r="G20" s="1"/>
      <c r="H20" s="1"/>
    </row>
    <row r="21" spans="1:8" ht="15.75" x14ac:dyDescent="0.25">
      <c r="A21" s="1"/>
      <c r="B21" s="1"/>
      <c r="C21" s="1"/>
      <c r="D21" s="1"/>
      <c r="E21" s="1"/>
      <c r="F21" s="1"/>
      <c r="G21" s="1"/>
      <c r="H21" s="1"/>
    </row>
    <row r="22" spans="1:8" ht="15.75" x14ac:dyDescent="0.25">
      <c r="A22" s="1"/>
      <c r="B22" s="1"/>
      <c r="C22" s="1"/>
      <c r="D22" s="1"/>
      <c r="E22" s="1"/>
      <c r="F22" s="1"/>
      <c r="G22" s="1"/>
      <c r="H22" s="1"/>
    </row>
    <row r="23" spans="1:8" ht="15.75" x14ac:dyDescent="0.25">
      <c r="A23" s="1"/>
      <c r="B23" s="1"/>
      <c r="C23" s="1"/>
      <c r="D23" s="1"/>
      <c r="E23" s="1"/>
      <c r="F23" s="1"/>
      <c r="G23" s="1"/>
      <c r="H23" s="1"/>
    </row>
    <row r="24" spans="1:8" ht="15.75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/>
  </sheetData>
  <printOptions horizontalCentered="1"/>
  <pageMargins left="0.51181102362204722" right="0.51181102362204722" top="0.74803149606299213" bottom="0.74803149606299213" header="0.31496062992125984" footer="0.31496062992125984"/>
  <pageSetup paperSize="9" scale="7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500-00001C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'TRESORERIE nette'!C5:E5</xm:f>
              <xm:sqref>F5</xm:sqref>
            </x14:sparkline>
            <x14:sparkline>
              <xm:f>'TRESORERIE nette'!C6:E6</xm:f>
              <xm:sqref>F6</xm:sqref>
            </x14:sparkline>
          </x14:sparklines>
        </x14:sparklineGroup>
        <x14:sparklineGroup displayEmptyCellsAs="gap" xr2:uid="{00000000-0003-0000-0500-00001D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'TRESORERIE nette'!C3:E3</xm:f>
              <xm:sqref>F3</xm:sqref>
            </x14:sparkline>
            <x14:sparkline>
              <xm:f>'TRESORERIE nette'!C4:E4</xm:f>
              <xm:sqref>F4</xm:sqref>
            </x14:sparkline>
          </x14:sparklines>
        </x14:sparklineGroup>
        <x14:sparklineGroup displayEmptyCellsAs="gap" xr2:uid="{00000000-0003-0000-0500-00001E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'TRESORERIE nette'!C7:E7</xm:f>
              <xm:sqref>F7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RECETTES</vt:lpstr>
      <vt:lpstr>DEPENSES</vt:lpstr>
      <vt:lpstr>CAF BRUTE</vt:lpstr>
      <vt:lpstr>CAF NETTE</vt:lpstr>
      <vt:lpstr>TRESORERIE brute</vt:lpstr>
      <vt:lpstr>TRESORERIE nette</vt:lpstr>
      <vt:lpstr>'CAF BRUTE'!Zone_d_impression</vt:lpstr>
      <vt:lpstr>'CAF NETTE'!Zone_d_impression</vt:lpstr>
      <vt:lpstr>DEPENSES!Zone_d_impression</vt:lpstr>
      <vt:lpstr>RECETTES!Zone_d_impression</vt:lpstr>
      <vt:lpstr>'TRESORERIE brute'!Zone_d_impression</vt:lpstr>
      <vt:lpstr>'TRESORERIE nette'!Zone_d_impression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2025-07-17T16:48:37Z</cp:lastPrinted>
  <dcterms:created xsi:type="dcterms:W3CDTF">2022-12-09T09:55:56Z</dcterms:created>
  <dcterms:modified xsi:type="dcterms:W3CDTF">2026-08-18T15:51:58Z</dcterms:modified>
</cp:coreProperties>
</file>