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VALO\REQUETAGE\REQUETES RECURRENTES\SPOCC\SMCL\Situation mensuelle Coll loc\SMCL 2026\2. SMCL 2026 - juin\"/>
    </mc:Choice>
  </mc:AlternateContent>
  <bookViews>
    <workbookView xWindow="0" yWindow="0" windowWidth="21570" windowHeight="7965" tabRatio="810" activeTab="3"/>
  </bookViews>
  <sheets>
    <sheet name="RECETTES" sheetId="13" r:id="rId1"/>
    <sheet name="DEPENSES" sheetId="11" r:id="rId2"/>
    <sheet name="CAF BRUTE" sheetId="1" r:id="rId3"/>
    <sheet name="CAF NETTE" sheetId="2" r:id="rId4"/>
    <sheet name="TRESORERIE brute" sheetId="4" r:id="rId5"/>
    <sheet name="TRESORERIE nette" sheetId="3" r:id="rId6"/>
  </sheets>
  <definedNames>
    <definedName name="_AMO_UniqueIdentifier" hidden="1">"'b9e49ab9-3724-4ab5-b34f-c3d2a4ecefd3'"</definedName>
    <definedName name="_xlnm.Print_Area" localSheetId="2">'CAF BRUTE'!$A$1:$I$24</definedName>
    <definedName name="_xlnm.Print_Area" localSheetId="3">'CAF NETTE'!$A$1:$I$25</definedName>
    <definedName name="_xlnm.Print_Area" localSheetId="1">DEPENSES!$A$1:$I$19</definedName>
    <definedName name="_xlnm.Print_Area" localSheetId="0">RECETTES!$A$1:$I$19</definedName>
    <definedName name="_xlnm.Print_Area" localSheetId="4">'TRESORERIE brute'!$A$1:$I$25</definedName>
    <definedName name="_xlnm.Print_Area" localSheetId="5">'TRESORERIE nette'!$A$1:$I$25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1" l="1"/>
  <c r="E9" i="11"/>
  <c r="H23" i="13" l="1"/>
  <c r="H24" i="13"/>
  <c r="G23" i="13"/>
  <c r="G24" i="13"/>
  <c r="H25" i="13" l="1"/>
  <c r="G25" i="13"/>
  <c r="H22" i="13"/>
  <c r="G22" i="13"/>
  <c r="H21" i="13"/>
  <c r="G21" i="13"/>
  <c r="H15" i="13"/>
  <c r="G15" i="13"/>
  <c r="H14" i="13"/>
  <c r="G14" i="13"/>
  <c r="H13" i="13"/>
  <c r="G13" i="13"/>
  <c r="H12" i="13"/>
  <c r="G12" i="13"/>
  <c r="H11" i="13"/>
  <c r="G11" i="13"/>
  <c r="H7" i="13"/>
  <c r="G7" i="13"/>
  <c r="H6" i="13"/>
  <c r="G6" i="13"/>
  <c r="H5" i="13"/>
  <c r="G5" i="13"/>
  <c r="H4" i="13"/>
  <c r="G4" i="13"/>
  <c r="H3" i="13"/>
  <c r="G3" i="13"/>
  <c r="G13" i="11"/>
  <c r="G21" i="11"/>
  <c r="H21" i="11"/>
  <c r="G22" i="11"/>
  <c r="H22" i="11"/>
  <c r="G23" i="11"/>
  <c r="H23" i="11"/>
  <c r="G24" i="11"/>
  <c r="H24" i="11"/>
  <c r="G25" i="11"/>
  <c r="H25" i="11"/>
  <c r="G11" i="11"/>
  <c r="H11" i="11"/>
  <c r="G12" i="11"/>
  <c r="H12" i="11"/>
  <c r="H13" i="11"/>
  <c r="G14" i="11"/>
  <c r="H14" i="11"/>
  <c r="G15" i="11"/>
  <c r="H15" i="11"/>
  <c r="H7" i="11" l="1"/>
  <c r="G7" i="11"/>
  <c r="H6" i="11"/>
  <c r="G6" i="11"/>
  <c r="H5" i="11"/>
  <c r="G5" i="11"/>
  <c r="H4" i="11"/>
  <c r="G4" i="11"/>
  <c r="H3" i="11"/>
  <c r="G3" i="11"/>
  <c r="H3" i="1" l="1"/>
  <c r="G3" i="1" l="1"/>
  <c r="H5" i="3" l="1"/>
  <c r="G5" i="3"/>
  <c r="G6" i="3" l="1"/>
  <c r="G3" i="3"/>
  <c r="G7" i="4"/>
  <c r="G4" i="4"/>
  <c r="G6" i="4"/>
  <c r="G5" i="4"/>
  <c r="G3" i="4"/>
  <c r="G7" i="3"/>
  <c r="G4" i="3"/>
  <c r="G7" i="2"/>
  <c r="G5" i="2"/>
  <c r="G4" i="2"/>
  <c r="G3" i="2"/>
  <c r="G7" i="1"/>
  <c r="G6" i="1"/>
  <c r="G5" i="1"/>
  <c r="G4" i="1"/>
  <c r="H3" i="3"/>
  <c r="H7" i="3"/>
  <c r="H7" i="4"/>
  <c r="H7" i="1"/>
  <c r="H6" i="3"/>
  <c r="H3" i="4"/>
  <c r="H6" i="4"/>
  <c r="H5" i="4"/>
  <c r="H4" i="4"/>
  <c r="H4" i="3"/>
  <c r="H7" i="2"/>
  <c r="H5" i="2"/>
  <c r="H4" i="2"/>
  <c r="H3" i="2"/>
  <c r="H4" i="1"/>
  <c r="H5" i="1"/>
  <c r="H6" i="1"/>
</calcChain>
</file>

<file path=xl/sharedStrings.xml><?xml version="1.0" encoding="utf-8"?>
<sst xmlns="http://schemas.openxmlformats.org/spreadsheetml/2006/main" count="122" uniqueCount="23">
  <si>
    <t>Epargne brute (CAF brute) 
en M€</t>
  </si>
  <si>
    <t xml:space="preserve">Communes </t>
  </si>
  <si>
    <t>GFP</t>
  </si>
  <si>
    <t>Départements</t>
  </si>
  <si>
    <t>Régions</t>
  </si>
  <si>
    <t>Total</t>
  </si>
  <si>
    <t>Epargne nette (CAF nette) 
en M€</t>
  </si>
  <si>
    <t>Trésorerie nette
en M€</t>
  </si>
  <si>
    <t>Trésorerie brute
en M€</t>
  </si>
  <si>
    <t>Dépenses totales en M€</t>
  </si>
  <si>
    <t>Dépenses Totales = Dépenses réelles de fonctionnement + Dépenses réelles d'investissement hors remboursement d'emprunt</t>
  </si>
  <si>
    <t>Dépenses réelles d'investissement (DRI) en M€</t>
  </si>
  <si>
    <t>Dépenses réelles de fonctionnement (DRF) en M€</t>
  </si>
  <si>
    <t>Evolution sur la période 2024-2026</t>
  </si>
  <si>
    <t>Évolution 2025/2024</t>
  </si>
  <si>
    <t>Evolution 2026/2025</t>
  </si>
  <si>
    <t>Recettes réelles de fonctionnement (RRF) en M€</t>
  </si>
  <si>
    <t>Recettes réelles d'investissement (RRI) en M€</t>
  </si>
  <si>
    <t>Recettes Totales = Recettes réelles de fonctionnement + Recettes réelles d'investissement hors souscription d'emprunt</t>
  </si>
  <si>
    <t>Recettes totales en M€</t>
  </si>
  <si>
    <t>Exécution 2024
au 30 juin 2024</t>
  </si>
  <si>
    <t>Exécution 2025
au 30 juin 2025</t>
  </si>
  <si>
    <t>Exécution 2026
au 30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</si>
</sst>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\ [$€-40C];[Red]\-#,##0.00\ [$€-40C]"/>
    <numFmt numFmtId="165" formatCode="0.0%"/>
    <numFmt numFmtId="166" formatCode="_(* #,##0.00_);_(* \(#,##0.00\);_(* &quot;-&quot;??_);_(@_)"/>
    <numFmt numFmtId="167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.5"/>
      <color rgb="FF00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9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F2F2F2"/>
      </patternFill>
    </fill>
    <fill>
      <patternFill patternType="solid">
        <fgColor rgb="FFDDDDDD"/>
        <bgColor rgb="FFEEEEEE"/>
      </patternFill>
    </fill>
    <fill>
      <patternFill patternType="solid">
        <fgColor rgb="FF375C7A"/>
        <bgColor rgb="FF333399"/>
      </patternFill>
    </fill>
    <fill>
      <patternFill patternType="solid">
        <fgColor rgb="FFCFA45D"/>
        <bgColor rgb="FFFF808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887081514938816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887081514938816E-2"/>
      </left>
      <right style="thin">
        <color theme="2" tint="-9.9887081514938816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/>
      <top style="thin">
        <color theme="2" tint="-9.9917600024414813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thin">
        <color theme="2" tint="-9.9917600024414813E-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0.2499465926084170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9.9948118533890809E-2"/>
      </right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0.24994659260841701"/>
      </right>
      <top style="thin">
        <color theme="2" tint="-9.9948118533890809E-2"/>
      </top>
      <bottom style="thin">
        <color theme="2" tint="-0.24994659260841701"/>
      </bottom>
      <diagonal/>
    </border>
    <border>
      <left style="thin">
        <color theme="2" tint="-9.9917600024414813E-2"/>
      </left>
      <right/>
      <top style="thin">
        <color theme="2" tint="-0.24994659260841701"/>
      </top>
      <bottom style="thin">
        <color theme="2" tint="-9.9948118533890809E-2"/>
      </bottom>
      <diagonal/>
    </border>
  </borders>
  <cellStyleXfs count="31">
    <xf numFmtId="0" fontId="0" fillId="0" borderId="0"/>
    <xf numFmtId="0" fontId="2" fillId="0" borderId="0"/>
    <xf numFmtId="9" fontId="3" fillId="0" borderId="0" applyBorder="0" applyAlignment="0" applyProtection="0"/>
    <xf numFmtId="0" fontId="4" fillId="0" borderId="0" applyBorder="0" applyAlignment="0" applyProtection="0"/>
    <xf numFmtId="164" fontId="4" fillId="0" borderId="0" applyBorder="0" applyAlignment="0" applyProtection="0"/>
    <xf numFmtId="0" fontId="5" fillId="0" borderId="0" applyBorder="0" applyProtection="0">
      <alignment horizontal="center"/>
    </xf>
    <xf numFmtId="0" fontId="5" fillId="0" borderId="0" applyBorder="0" applyProtection="0">
      <alignment horizontal="center" textRotation="90"/>
    </xf>
    <xf numFmtId="0" fontId="2" fillId="2" borderId="0" applyBorder="0" applyAlignment="0" applyProtection="0"/>
    <xf numFmtId="0" fontId="2" fillId="2" borderId="0" applyBorder="0" applyAlignment="0" applyProtection="0"/>
    <xf numFmtId="0" fontId="6" fillId="2" borderId="0" applyBorder="0" applyAlignment="0" applyProtection="0"/>
    <xf numFmtId="0" fontId="6" fillId="0" borderId="0" applyBorder="0" applyAlignment="0" applyProtection="0"/>
    <xf numFmtId="0" fontId="2" fillId="2" borderId="0" applyBorder="0" applyAlignment="0" applyProtection="0"/>
    <xf numFmtId="0" fontId="6" fillId="2" borderId="0" applyBorder="0" applyAlignment="0" applyProtection="0"/>
    <xf numFmtId="0" fontId="6" fillId="0" borderId="0" applyBorder="0" applyAlignment="0" applyProtection="0"/>
    <xf numFmtId="0" fontId="6" fillId="0" borderId="0" applyBorder="0" applyAlignment="0" applyProtection="0"/>
    <xf numFmtId="0" fontId="2" fillId="3" borderId="0" applyBorder="0" applyAlignment="0" applyProtection="0"/>
    <xf numFmtId="0" fontId="2" fillId="3" borderId="0" applyBorder="0" applyAlignment="0" applyProtection="0"/>
    <xf numFmtId="0" fontId="2" fillId="2" borderId="0" applyBorder="0" applyAlignment="0" applyProtection="0"/>
    <xf numFmtId="0" fontId="2" fillId="2" borderId="0" applyBorder="0" applyAlignment="0" applyProtection="0"/>
    <xf numFmtId="0" fontId="2" fillId="0" borderId="0" applyBorder="0" applyAlignment="0" applyProtection="0"/>
    <xf numFmtId="0" fontId="6" fillId="0" borderId="0" applyBorder="0" applyAlignment="0" applyProtection="0"/>
    <xf numFmtId="0" fontId="6" fillId="2" borderId="0" applyBorder="0" applyAlignment="0" applyProtection="0"/>
    <xf numFmtId="0" fontId="6" fillId="0" borderId="0" applyBorder="0" applyAlignment="0" applyProtection="0"/>
    <xf numFmtId="0" fontId="6" fillId="2" borderId="0" applyBorder="0" applyAlignment="0" applyProtection="0"/>
    <xf numFmtId="0" fontId="6" fillId="0" borderId="0" applyBorder="0" applyAlignment="0" applyProtection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10" fontId="6" fillId="0" borderId="0" xfId="0" applyNumberFormat="1" applyFont="1" applyAlignment="1">
      <alignment vertical="center"/>
    </xf>
    <xf numFmtId="3" fontId="6" fillId="0" borderId="0" xfId="0" applyNumberFormat="1" applyFont="1"/>
    <xf numFmtId="3" fontId="0" fillId="0" borderId="0" xfId="0" applyNumberFormat="1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3" fontId="10" fillId="0" borderId="1" xfId="0" applyNumberFormat="1" applyFont="1" applyFill="1" applyBorder="1" applyAlignment="1">
      <alignment vertical="center"/>
    </xf>
    <xf numFmtId="3" fontId="9" fillId="6" borderId="1" xfId="0" applyNumberFormat="1" applyFont="1" applyFill="1" applyBorder="1" applyAlignment="1">
      <alignment vertical="center"/>
    </xf>
    <xf numFmtId="165" fontId="12" fillId="6" borderId="1" xfId="2" applyNumberFormat="1" applyFont="1" applyFill="1" applyBorder="1" applyAlignment="1">
      <alignment vertical="center"/>
    </xf>
    <xf numFmtId="3" fontId="10" fillId="0" borderId="1" xfId="0" quotePrefix="1" applyNumberFormat="1" applyFont="1" applyFill="1" applyBorder="1" applyAlignment="1">
      <alignment horizontal="right" vertical="center"/>
    </xf>
    <xf numFmtId="0" fontId="10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3" fontId="9" fillId="0" borderId="1" xfId="0" quotePrefix="1" applyNumberFormat="1" applyFont="1" applyFill="1" applyBorder="1" applyAlignment="1">
      <alignment horizontal="right" vertical="center"/>
    </xf>
    <xf numFmtId="165" fontId="13" fillId="6" borderId="1" xfId="2" applyNumberFormat="1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/>
    <xf numFmtId="0" fontId="10" fillId="6" borderId="6" xfId="0" applyFont="1" applyFill="1" applyBorder="1" applyAlignment="1">
      <alignment vertical="center"/>
    </xf>
    <xf numFmtId="165" fontId="12" fillId="6" borderId="7" xfId="2" applyNumberFormat="1" applyFont="1" applyFill="1" applyBorder="1" applyAlignment="1">
      <alignment vertical="center"/>
    </xf>
    <xf numFmtId="0" fontId="9" fillId="6" borderId="8" xfId="0" applyFont="1" applyFill="1" applyBorder="1" applyAlignment="1">
      <alignment vertical="center"/>
    </xf>
    <xf numFmtId="3" fontId="9" fillId="0" borderId="9" xfId="0" quotePrefix="1" applyNumberFormat="1" applyFont="1" applyFill="1" applyBorder="1" applyAlignment="1">
      <alignment horizontal="right" vertical="center"/>
    </xf>
    <xf numFmtId="3" fontId="9" fillId="6" borderId="9" xfId="0" applyNumberFormat="1" applyFont="1" applyFill="1" applyBorder="1" applyAlignment="1">
      <alignment vertical="center"/>
    </xf>
    <xf numFmtId="165" fontId="13" fillId="6" borderId="9" xfId="2" applyNumberFormat="1" applyFont="1" applyFill="1" applyBorder="1" applyAlignment="1">
      <alignment vertical="center"/>
    </xf>
    <xf numFmtId="165" fontId="13" fillId="6" borderId="10" xfId="2" applyNumberFormat="1" applyFont="1" applyFill="1" applyBorder="1" applyAlignment="1">
      <alignment vertical="center"/>
    </xf>
    <xf numFmtId="0" fontId="10" fillId="6" borderId="12" xfId="0" applyFont="1" applyFill="1" applyBorder="1" applyAlignment="1">
      <alignment vertical="center"/>
    </xf>
    <xf numFmtId="165" fontId="12" fillId="6" borderId="13" xfId="2" applyNumberFormat="1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3" fontId="9" fillId="0" borderId="15" xfId="0" quotePrefix="1" applyNumberFormat="1" applyFont="1" applyFill="1" applyBorder="1" applyAlignment="1">
      <alignment horizontal="right" vertical="center"/>
    </xf>
    <xf numFmtId="3" fontId="9" fillId="6" borderId="15" xfId="0" applyNumberFormat="1" applyFont="1" applyFill="1" applyBorder="1" applyAlignment="1">
      <alignment vertical="center"/>
    </xf>
    <xf numFmtId="165" fontId="13" fillId="6" borderId="15" xfId="2" applyNumberFormat="1" applyFont="1" applyFill="1" applyBorder="1" applyAlignment="1">
      <alignment vertical="center"/>
    </xf>
    <xf numFmtId="165" fontId="13" fillId="6" borderId="16" xfId="2" applyNumberFormat="1" applyFont="1" applyFill="1" applyBorder="1" applyAlignment="1">
      <alignment vertical="center"/>
    </xf>
    <xf numFmtId="0" fontId="14" fillId="0" borderId="0" xfId="0" applyFont="1"/>
    <xf numFmtId="167" fontId="0" fillId="0" borderId="0" xfId="30" applyNumberFormat="1" applyFont="1"/>
    <xf numFmtId="3" fontId="10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Border="1" applyAlignment="1">
      <alignment vertical="center"/>
    </xf>
    <xf numFmtId="3" fontId="10" fillId="0" borderId="1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3" fontId="17" fillId="0" borderId="0" xfId="0" applyNumberFormat="1" applyFont="1"/>
    <xf numFmtId="0" fontId="16" fillId="0" borderId="0" xfId="0" applyFont="1"/>
    <xf numFmtId="0" fontId="10" fillId="0" borderId="0" xfId="0" applyFont="1"/>
    <xf numFmtId="0" fontId="18" fillId="5" borderId="4" xfId="26" applyFont="1" applyFill="1" applyBorder="1" applyAlignment="1">
      <alignment horizontal="center" vertical="center" wrapText="1"/>
    </xf>
    <xf numFmtId="0" fontId="19" fillId="5" borderId="4" xfId="26" applyFont="1" applyFill="1" applyBorder="1" applyAlignment="1">
      <alignment horizontal="center" vertical="center" wrapText="1"/>
    </xf>
    <xf numFmtId="0" fontId="19" fillId="5" borderId="3" xfId="26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right" vertical="center"/>
    </xf>
    <xf numFmtId="3" fontId="10" fillId="6" borderId="1" xfId="0" quotePrefix="1" applyNumberFormat="1" applyFont="1" applyFill="1" applyBorder="1" applyAlignment="1">
      <alignment horizontal="right" vertical="center"/>
    </xf>
    <xf numFmtId="3" fontId="9" fillId="6" borderId="9" xfId="0" quotePrefix="1" applyNumberFormat="1" applyFont="1" applyFill="1" applyBorder="1" applyAlignment="1">
      <alignment horizontal="right" vertical="center"/>
    </xf>
    <xf numFmtId="10" fontId="0" fillId="0" borderId="0" xfId="0" applyNumberFormat="1"/>
  </cellXfs>
  <cellStyles count="31">
    <cellStyle name="En-tête" xfId="5"/>
    <cellStyle name="Milliers" xfId="30" builtinId="3"/>
    <cellStyle name="Milliers 2" xfId="28"/>
    <cellStyle name="Milliers 2 2" xfId="29"/>
    <cellStyle name="Normal" xfId="0" builtinId="0"/>
    <cellStyle name="Normal 2" xfId="25"/>
    <cellStyle name="Normal 3" xfId="1"/>
    <cellStyle name="Normal 4" xfId="26"/>
    <cellStyle name="Pourcentage 2" xfId="2"/>
    <cellStyle name="Pourcentage 3" xfId="27"/>
    <cellStyle name="Résultat" xfId="3"/>
    <cellStyle name="Résultat2" xfId="4"/>
    <cellStyle name="Sans nom1" xfId="7"/>
    <cellStyle name="Sans nom10" xfId="16"/>
    <cellStyle name="Sans nom11" xfId="17"/>
    <cellStyle name="Sans nom12" xfId="18"/>
    <cellStyle name="Sans nom13" xfId="19"/>
    <cellStyle name="Sans nom14" xfId="20"/>
    <cellStyle name="Sans nom15" xfId="21"/>
    <cellStyle name="Sans nom16" xfId="22"/>
    <cellStyle name="Sans nom17" xfId="23"/>
    <cellStyle name="Sans nom18" xfId="24"/>
    <cellStyle name="Sans nom2" xfId="14"/>
    <cellStyle name="Sans nom3" xfId="8"/>
    <cellStyle name="Sans nom4" xfId="9"/>
    <cellStyle name="Sans nom5" xfId="10"/>
    <cellStyle name="Sans nom6" xfId="11"/>
    <cellStyle name="Sans nom7" xfId="12"/>
    <cellStyle name="Sans nom8" xfId="13"/>
    <cellStyle name="Sans nom9" xfId="15"/>
    <cellStyle name="Titre1" xfId="6"/>
  </cellStyles>
  <dxfs count="0"/>
  <tableStyles count="0" defaultTableStyle="TableStyleMedium2" defaultPivotStyle="PivotStyleLight16"/>
  <colors>
    <mruColors>
      <color rgb="FFF5D3DD"/>
      <color rgb="FFE8A0B5"/>
      <color rgb="FFFCF2F5"/>
      <color rgb="FFDE7492"/>
      <color rgb="FFC32F59"/>
      <color rgb="FFD34970"/>
      <color rgb="FFDEC8EE"/>
      <color rgb="FFBF95DF"/>
      <color rgb="FFF9F6FC"/>
      <color rgb="FFA16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Evolution CAF brute par strate (en M€) </a:t>
            </a:r>
          </a:p>
        </c:rich>
      </c:tx>
      <c:layout>
        <c:manualLayout>
          <c:xMode val="edge"/>
          <c:yMode val="edge"/>
          <c:x val="0.28693454769896864"/>
          <c:y val="1.75332957976493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73280872584541"/>
          <c:y val="0.18547665765737079"/>
          <c:w val="0.8522612468057289"/>
          <c:h val="0.689884733516423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'CAF BRUTE'!$B$3</c:f>
              <c:strCache>
                <c:ptCount val="1"/>
                <c:pt idx="0">
                  <c:v>Communes 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0548771943904305E-3"/>
                  <c:y val="1.2520654149956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37-40C1-81EA-692B0BF96880}"/>
                </c:ext>
              </c:extLst>
            </c:dLbl>
            <c:dLbl>
              <c:idx val="2"/>
              <c:layout>
                <c:manualLayout>
                  <c:x val="0"/>
                  <c:y val="1.66942055332747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37-40C1-81EA-692B0BF96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BRUTE'!$C$2:$E$2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'CAF BRUTE'!$C$3:$E$3</c:f>
              <c:numCache>
                <c:formatCode>#,##0</c:formatCode>
                <c:ptCount val="3"/>
                <c:pt idx="0">
                  <c:v>-562.70000000000005</c:v>
                </c:pt>
                <c:pt idx="1">
                  <c:v>-779.3</c:v>
                </c:pt>
                <c:pt idx="2">
                  <c:v>-190.4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B-4676-97CA-766A69FD221D}"/>
            </c:ext>
          </c:extLst>
        </c:ser>
        <c:ser>
          <c:idx val="2"/>
          <c:order val="1"/>
          <c:tx>
            <c:strRef>
              <c:f>'CAF BRUTE'!$B$4</c:f>
              <c:strCache>
                <c:ptCount val="1"/>
                <c:pt idx="0">
                  <c:v>GFP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BRUTE'!$C$2:$E$2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'CAF BRUTE'!$C$4:$E$4</c:f>
              <c:numCache>
                <c:formatCode>#,##0</c:formatCode>
                <c:ptCount val="3"/>
                <c:pt idx="0">
                  <c:v>2580</c:v>
                </c:pt>
                <c:pt idx="1">
                  <c:v>2669</c:v>
                </c:pt>
                <c:pt idx="2">
                  <c:v>3009.6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B-4676-97CA-766A69FD221D}"/>
            </c:ext>
          </c:extLst>
        </c:ser>
        <c:ser>
          <c:idx val="1"/>
          <c:order val="2"/>
          <c:tx>
            <c:strRef>
              <c:f>'CAF BRUTE'!$B$5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64582263980668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8-43DC-AE5C-6D509683528D}"/>
                </c:ext>
              </c:extLst>
            </c:dLbl>
            <c:dLbl>
              <c:idx val="1"/>
              <c:layout>
                <c:manualLayout>
                  <c:x val="0"/>
                  <c:y val="2.05251065689391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9-42A0-A527-BCBCE772A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BRUTE'!$C$2:$E$2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'CAF BRUTE'!$C$5:$E$5</c:f>
              <c:numCache>
                <c:formatCode>#,##0</c:formatCode>
                <c:ptCount val="3"/>
                <c:pt idx="0">
                  <c:v>2795.3</c:v>
                </c:pt>
                <c:pt idx="1">
                  <c:v>2708.8</c:v>
                </c:pt>
                <c:pt idx="2">
                  <c:v>4072.1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9B-4676-97CA-766A69FD221D}"/>
            </c:ext>
          </c:extLst>
        </c:ser>
        <c:ser>
          <c:idx val="3"/>
          <c:order val="3"/>
          <c:tx>
            <c:strRef>
              <c:f>'CAF BRUTE'!$B$6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BRUTE'!$C$2:$E$2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'CAF BRUTE'!$C$6:$E$6</c:f>
              <c:numCache>
                <c:formatCode>#,##0</c:formatCode>
                <c:ptCount val="3"/>
                <c:pt idx="0">
                  <c:v>2195.3000000000002</c:v>
                </c:pt>
                <c:pt idx="1">
                  <c:v>1602</c:v>
                </c:pt>
                <c:pt idx="2">
                  <c:v>2703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9B-4676-97CA-766A69FD22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396788176"/>
        <c:axId val="396790144"/>
      </c:barChart>
      <c:catAx>
        <c:axId val="39678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90144"/>
        <c:crosses val="autoZero"/>
        <c:auto val="1"/>
        <c:lblAlgn val="ctr"/>
        <c:lblOffset val="100"/>
        <c:noMultiLvlLbl val="0"/>
      </c:catAx>
      <c:valAx>
        <c:axId val="396790144"/>
        <c:scaling>
          <c:orientation val="minMax"/>
          <c:max val="4600"/>
          <c:min val="-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88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6020105884808634E-2"/>
          <c:y val="7.1826753656806103E-2"/>
          <c:w val="0.65787156551932369"/>
          <c:h val="0.12167979002624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0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+mn-cs"/>
              </a:defRPr>
            </a:pPr>
            <a:r>
              <a:rPr lang="en-US" sz="1100" b="1" i="0" baseline="0">
                <a:latin typeface="Calibri" panose="020F0502020204030204" pitchFamily="34" charset="0"/>
              </a:rPr>
              <a:t>Evolution CAF nette par strate (en M€) </a:t>
            </a:r>
          </a:p>
        </c:rich>
      </c:tx>
      <c:layout>
        <c:manualLayout>
          <c:xMode val="edge"/>
          <c:yMode val="edge"/>
          <c:x val="0.28713888888888889"/>
          <c:y val="1.6865359477124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732805305066983"/>
          <c:y val="0.19602352941176471"/>
          <c:w val="0.85497129931929239"/>
          <c:h val="0.682856209150326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'CAF NETTE'!$B$3</c:f>
              <c:strCache>
                <c:ptCount val="1"/>
                <c:pt idx="0">
                  <c:v>Communes </c:v>
                </c:pt>
              </c:strCache>
            </c:strRef>
          </c:tx>
          <c:spPr>
            <a:solidFill>
              <a:srgbClr val="FC740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779849763322609E-3"/>
                  <c:y val="1.56835189370772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619-4C44-9B4F-014E8794084C}"/>
                </c:ext>
              </c:extLst>
            </c:dLbl>
            <c:dLbl>
              <c:idx val="1"/>
              <c:layout>
                <c:manualLayout>
                  <c:x val="-2.0779849763322418E-3"/>
                  <c:y val="1.568351893707729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619-4C44-9B4F-014E87940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NETTE'!$C$2:$E$2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'CAF NETTE'!$C$3:$E$3</c:f>
              <c:numCache>
                <c:formatCode>#,##0</c:formatCode>
                <c:ptCount val="3"/>
                <c:pt idx="0">
                  <c:v>-3164.8</c:v>
                </c:pt>
                <c:pt idx="1">
                  <c:v>-3438</c:v>
                </c:pt>
                <c:pt idx="2">
                  <c:v>-3087.4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E-466A-8881-2EC7ADADE3E7}"/>
            </c:ext>
          </c:extLst>
        </c:ser>
        <c:ser>
          <c:idx val="2"/>
          <c:order val="1"/>
          <c:tx>
            <c:strRef>
              <c:f>'CAF NETTE'!$B$4</c:f>
              <c:strCache>
                <c:ptCount val="1"/>
                <c:pt idx="0">
                  <c:v>GFP</c:v>
                </c:pt>
              </c:strCache>
            </c:strRef>
          </c:tx>
          <c:spPr>
            <a:solidFill>
              <a:srgbClr val="FFC000"/>
            </a:solidFill>
            <a:ln w="6350">
              <a:solidFill>
                <a:srgbClr val="FC7404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NETTE'!$C$2:$E$2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'CAF NETTE'!$C$4:$E$4</c:f>
              <c:numCache>
                <c:formatCode>#,##0</c:formatCode>
                <c:ptCount val="3"/>
                <c:pt idx="0">
                  <c:v>1568.9</c:v>
                </c:pt>
                <c:pt idx="1">
                  <c:v>1601.9</c:v>
                </c:pt>
                <c:pt idx="2">
                  <c:v>1859.9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E-466A-8881-2EC7ADADE3E7}"/>
            </c:ext>
          </c:extLst>
        </c:ser>
        <c:ser>
          <c:idx val="1"/>
          <c:order val="2"/>
          <c:tx>
            <c:strRef>
              <c:f>'CAF NETTE'!$B$5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6350">
              <a:solidFill>
                <a:srgbClr val="FC7404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35975129042538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36A-47A7-82D5-592C0AB390B0}"/>
                </c:ext>
              </c:extLst>
            </c:dLbl>
            <c:dLbl>
              <c:idx val="1"/>
              <c:layout>
                <c:manualLayout>
                  <c:x val="-1.0483095134123393E-16"/>
                  <c:y val="1.35975129042538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36A-47A7-82D5-592C0AB390B0}"/>
                </c:ext>
              </c:extLst>
            </c:dLbl>
            <c:dLbl>
              <c:idx val="2"/>
              <c:layout>
                <c:manualLayout>
                  <c:x val="1.0483095134123393E-16"/>
                  <c:y val="1.359751290425383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36A-47A7-82D5-592C0AB39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NETTE'!$C$2:$E$2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'CAF NETTE'!$C$5:$E$5</c:f>
              <c:numCache>
                <c:formatCode>#,##0</c:formatCode>
                <c:ptCount val="3"/>
                <c:pt idx="0">
                  <c:v>1384.1</c:v>
                </c:pt>
                <c:pt idx="1">
                  <c:v>1241.8</c:v>
                </c:pt>
                <c:pt idx="2">
                  <c:v>2552.4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1E-466A-8881-2EC7ADADE3E7}"/>
            </c:ext>
          </c:extLst>
        </c:ser>
        <c:ser>
          <c:idx val="3"/>
          <c:order val="3"/>
          <c:tx>
            <c:strRef>
              <c:f>'CAF NETTE'!$B$6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 w="6350">
              <a:solidFill>
                <a:srgbClr val="FC7404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'CAF NETTE'!$C$2:$E$2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'CAF NETTE'!$C$6:$E$6</c:f>
              <c:numCache>
                <c:formatCode>#,##0</c:formatCode>
                <c:ptCount val="3"/>
                <c:pt idx="0">
                  <c:v>849.5</c:v>
                </c:pt>
                <c:pt idx="1">
                  <c:v>8.1</c:v>
                </c:pt>
                <c:pt idx="2">
                  <c:v>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1E-466A-8881-2EC7ADADE3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7"/>
        <c:axId val="396788176"/>
        <c:axId val="396790144"/>
      </c:barChart>
      <c:catAx>
        <c:axId val="3967881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90144"/>
        <c:crosses val="autoZero"/>
        <c:auto val="1"/>
        <c:lblAlgn val="ctr"/>
        <c:lblOffset val="100"/>
        <c:noMultiLvlLbl val="0"/>
      </c:catAx>
      <c:valAx>
        <c:axId val="396790144"/>
        <c:scaling>
          <c:orientation val="minMax"/>
          <c:max val="3600"/>
          <c:min val="-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881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312309688482239"/>
          <c:y val="7.2541131646008061E-2"/>
          <c:w val="0.65060263347763347"/>
          <c:h val="0.12167979002624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/>
              <a:t>Trésorerie brute par strate (en M€) </a:t>
            </a:r>
          </a:p>
        </c:rich>
      </c:tx>
      <c:layout>
        <c:manualLayout>
          <c:xMode val="edge"/>
          <c:yMode val="edge"/>
          <c:x val="0.32480899000543922"/>
          <c:y val="3.01593000048678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1402883316447144"/>
          <c:y val="0.10886676331148011"/>
          <c:w val="0.78015070921985818"/>
          <c:h val="0.72836613946359696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'TRESORERIE brute'!$B$6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rgbClr val="F4EAFA"/>
            </a:solidFill>
            <a:ln w="6350">
              <a:solidFill>
                <a:srgbClr val="9751CB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brute'!$C$2:$E$2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'TRESORERIE brute'!$C$6:$E$6</c:f>
              <c:numCache>
                <c:formatCode>#,##0</c:formatCode>
                <c:ptCount val="3"/>
                <c:pt idx="0">
                  <c:v>1163.4000000000001</c:v>
                </c:pt>
                <c:pt idx="1">
                  <c:v>1315.4</c:v>
                </c:pt>
                <c:pt idx="2">
                  <c:v>1420.4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E-4AD8-BAF1-5FACE279278B}"/>
            </c:ext>
          </c:extLst>
        </c:ser>
        <c:ser>
          <c:idx val="1"/>
          <c:order val="1"/>
          <c:tx>
            <c:strRef>
              <c:f>'TRESORERIE brute'!$B$5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rgbClr val="DCC4EE"/>
            </a:solidFill>
            <a:ln w="6350">
              <a:solidFill>
                <a:srgbClr val="9751CB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brute'!$C$2:$E$2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'TRESORERIE brute'!$C$5:$E$5</c:f>
              <c:numCache>
                <c:formatCode>#,##0</c:formatCode>
                <c:ptCount val="3"/>
                <c:pt idx="0">
                  <c:v>5987.6</c:v>
                </c:pt>
                <c:pt idx="1">
                  <c:v>4730.8999999999996</c:v>
                </c:pt>
                <c:pt idx="2">
                  <c:v>5745.7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E-4AD8-BAF1-5FACE279278B}"/>
            </c:ext>
          </c:extLst>
        </c:ser>
        <c:ser>
          <c:idx val="2"/>
          <c:order val="2"/>
          <c:tx>
            <c:strRef>
              <c:f>'TRESORERIE brute'!$B$4</c:f>
              <c:strCache>
                <c:ptCount val="1"/>
                <c:pt idx="0">
                  <c:v>GFP</c:v>
                </c:pt>
              </c:strCache>
            </c:strRef>
          </c:tx>
          <c:spPr>
            <a:solidFill>
              <a:srgbClr val="B685DB"/>
            </a:solidFill>
            <a:ln w="6350">
              <a:solidFill>
                <a:srgbClr val="9751CB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brute'!$C$2:$E$2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'TRESORERIE brute'!$C$4:$E$4</c:f>
              <c:numCache>
                <c:formatCode>#,##0</c:formatCode>
                <c:ptCount val="3"/>
                <c:pt idx="0">
                  <c:v>9771.9</c:v>
                </c:pt>
                <c:pt idx="1">
                  <c:v>9602.4</c:v>
                </c:pt>
                <c:pt idx="2">
                  <c:v>9152.6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3E-4AD8-BAF1-5FACE279278B}"/>
            </c:ext>
          </c:extLst>
        </c:ser>
        <c:ser>
          <c:idx val="0"/>
          <c:order val="3"/>
          <c:tx>
            <c:strRef>
              <c:f>'TRESORERIE brute'!$B$3</c:f>
              <c:strCache>
                <c:ptCount val="1"/>
                <c:pt idx="0">
                  <c:v>Communes </c:v>
                </c:pt>
              </c:strCache>
            </c:strRef>
          </c:tx>
          <c:spPr>
            <a:solidFill>
              <a:srgbClr val="9751C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32463902922606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F8-49F8-AB88-68F6BCA3A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brute'!$C$2:$E$2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'TRESORERIE brute'!$C$3:$E$3</c:f>
              <c:numCache>
                <c:formatCode>#,##0</c:formatCode>
                <c:ptCount val="3"/>
                <c:pt idx="0">
                  <c:v>27898.400000000001</c:v>
                </c:pt>
                <c:pt idx="1">
                  <c:v>28083.3</c:v>
                </c:pt>
                <c:pt idx="2">
                  <c:v>26277.7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3E-4AD8-BAF1-5FACE27927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6788176"/>
        <c:axId val="396790144"/>
      </c:barChart>
      <c:catAx>
        <c:axId val="396788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90144"/>
        <c:crosses val="autoZero"/>
        <c:auto val="1"/>
        <c:lblAlgn val="ctr"/>
        <c:lblOffset val="100"/>
        <c:noMultiLvlLbl val="0"/>
      </c:catAx>
      <c:valAx>
        <c:axId val="396790144"/>
        <c:scaling>
          <c:orientation val="minMax"/>
          <c:max val="31000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39678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>
        <c:manualLayout>
          <c:xMode val="edge"/>
          <c:yMode val="edge"/>
          <c:x val="0.17833066816404422"/>
          <c:y val="0.86477286366449491"/>
          <c:w val="0.62323425413915035"/>
          <c:h val="0.12997238648908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/>
              <a:t>Trésorerie nette par strate (en M€) </a:t>
            </a:r>
          </a:p>
        </c:rich>
      </c:tx>
      <c:layout>
        <c:manualLayout>
          <c:xMode val="edge"/>
          <c:yMode val="edge"/>
          <c:x val="0.32480899000543922"/>
          <c:y val="3.01593000048678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2235064935064935"/>
          <c:y val="0.10495565410199556"/>
          <c:w val="0.75495238095238093"/>
          <c:h val="0.76638351088466883"/>
        </c:manualLayout>
      </c:layout>
      <c:barChart>
        <c:barDir val="bar"/>
        <c:grouping val="clustered"/>
        <c:varyColors val="0"/>
        <c:ser>
          <c:idx val="3"/>
          <c:order val="0"/>
          <c:tx>
            <c:strRef>
              <c:f>'TRESORERIE nette'!$B$6</c:f>
              <c:strCache>
                <c:ptCount val="1"/>
                <c:pt idx="0">
                  <c:v>Régions</c:v>
                </c:pt>
              </c:strCache>
            </c:strRef>
          </c:tx>
          <c:spPr>
            <a:solidFill>
              <a:srgbClr val="F5D7E0"/>
            </a:solidFill>
            <a:ln w="6350">
              <a:solidFill>
                <a:srgbClr val="DE7492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025655521303685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3F-44DA-B78F-CEBA9878210A}"/>
                </c:ext>
              </c:extLst>
            </c:dLbl>
            <c:dLbl>
              <c:idx val="1"/>
              <c:layout>
                <c:manualLayout>
                  <c:x val="-1.0256555213036853E-2"/>
                  <c:y val="4.21505404894101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3F-44DA-B78F-CEBA987821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nette'!$C$2:$E$2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'TRESORERIE nette'!$C$6:$E$6</c:f>
              <c:numCache>
                <c:formatCode>#,##0</c:formatCode>
                <c:ptCount val="3"/>
                <c:pt idx="0">
                  <c:v>-693.3</c:v>
                </c:pt>
                <c:pt idx="1">
                  <c:v>-873.3</c:v>
                </c:pt>
                <c:pt idx="2">
                  <c:v>380.9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A-4074-B50D-B2DA6BA7886B}"/>
            </c:ext>
          </c:extLst>
        </c:ser>
        <c:ser>
          <c:idx val="1"/>
          <c:order val="1"/>
          <c:tx>
            <c:strRef>
              <c:f>'TRESORERIE nette'!$B$5</c:f>
              <c:strCache>
                <c:ptCount val="1"/>
                <c:pt idx="0">
                  <c:v>Départements</c:v>
                </c:pt>
              </c:strCache>
            </c:strRef>
          </c:tx>
          <c:spPr>
            <a:solidFill>
              <a:srgbClr val="E9A1B6"/>
            </a:solidFill>
            <a:ln w="6350">
              <a:solidFill>
                <a:srgbClr val="DE7492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nette'!$C$2:$E$2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'TRESORERIE nette'!$C$5:$E$5</c:f>
              <c:numCache>
                <c:formatCode>#,##0</c:formatCode>
                <c:ptCount val="3"/>
                <c:pt idx="0">
                  <c:v>5583</c:v>
                </c:pt>
                <c:pt idx="1">
                  <c:v>4005.4</c:v>
                </c:pt>
                <c:pt idx="2">
                  <c:v>5435.9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A-4074-B50D-B2DA6BA7886B}"/>
            </c:ext>
          </c:extLst>
        </c:ser>
        <c:ser>
          <c:idx val="2"/>
          <c:order val="2"/>
          <c:tx>
            <c:strRef>
              <c:f>'TRESORERIE nette'!$B$4</c:f>
              <c:strCache>
                <c:ptCount val="1"/>
                <c:pt idx="0">
                  <c:v>GFP</c:v>
                </c:pt>
              </c:strCache>
            </c:strRef>
          </c:tx>
          <c:spPr>
            <a:solidFill>
              <a:srgbClr val="DE7492"/>
            </a:solidFill>
            <a:ln w="6350">
              <a:solidFill>
                <a:srgbClr val="D3497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nette'!$C$2:$E$2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'TRESORERIE nette'!$C$4:$E$4</c:f>
              <c:numCache>
                <c:formatCode>#,##0</c:formatCode>
                <c:ptCount val="3"/>
                <c:pt idx="0">
                  <c:v>9355.2999999999993</c:v>
                </c:pt>
                <c:pt idx="1">
                  <c:v>9265.2999999999993</c:v>
                </c:pt>
                <c:pt idx="2">
                  <c:v>8563.9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A-4074-B50D-B2DA6BA7886B}"/>
            </c:ext>
          </c:extLst>
        </c:ser>
        <c:ser>
          <c:idx val="0"/>
          <c:order val="3"/>
          <c:tx>
            <c:strRef>
              <c:f>'TRESORERIE nette'!$B$3</c:f>
              <c:strCache>
                <c:ptCount val="1"/>
                <c:pt idx="0">
                  <c:v>Communes </c:v>
                </c:pt>
              </c:strCache>
            </c:strRef>
          </c:tx>
          <c:spPr>
            <a:solidFill>
              <a:srgbClr val="D34970"/>
            </a:solidFill>
            <a:ln w="6350">
              <a:solidFill>
                <a:srgbClr val="D3497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'TRESORERIE nette'!$C$2:$E$2</c:f>
              <c:strCache>
                <c:ptCount val="3"/>
                <c:pt idx="0">
                  <c:v>Exécution 2024
au 30 juin 2024</c:v>
                </c:pt>
                <c:pt idx="1">
                  <c:v>Exécution 2025
au 30 juin 2025</c:v>
                </c:pt>
                <c:pt idx="2">
                  <c:v>Exécution 2026
au 30 juin 2026</c:v>
                </c:pt>
              </c:strCache>
            </c:strRef>
          </c:cat>
          <c:val>
            <c:numRef>
              <c:f>'TRESORERIE nette'!$C$3:$E$3</c:f>
              <c:numCache>
                <c:formatCode>#,##0</c:formatCode>
                <c:ptCount val="3"/>
                <c:pt idx="0">
                  <c:v>27095.7</c:v>
                </c:pt>
                <c:pt idx="1">
                  <c:v>27199.5</c:v>
                </c:pt>
                <c:pt idx="2">
                  <c:v>25145.200000000001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8A-4074-B50D-B2DA6BA78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396788176"/>
        <c:axId val="396790144"/>
      </c:barChart>
      <c:catAx>
        <c:axId val="396788176"/>
        <c:scaling>
          <c:orientation val="minMax"/>
        </c:scaling>
        <c:delete val="0"/>
        <c:axPos val="l"/>
        <c:numFmt formatCode="#,##0.00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790144"/>
        <c:crosses val="autoZero"/>
        <c:auto val="1"/>
        <c:lblAlgn val="ctr"/>
        <c:lblOffset val="100"/>
        <c:noMultiLvlLbl val="0"/>
      </c:catAx>
      <c:valAx>
        <c:axId val="396790144"/>
        <c:scaling>
          <c:orientation val="minMax"/>
          <c:max val="30000"/>
          <c:min val="-100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crossAx val="39678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038711583924351"/>
          <c:y val="0.90614067504311402"/>
          <c:w val="0.56290008664933688"/>
          <c:h val="8.00833333333333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321982</xdr:colOff>
      <xdr:row>8</xdr:row>
      <xdr:rowOff>24078</xdr:rowOff>
    </xdr:from>
    <xdr:to>
      <xdr:col>7</xdr:col>
      <xdr:colOff>527050</xdr:colOff>
      <xdr:row>23</xdr:row>
      <xdr:rowOff>107950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7</xdr:row>
      <xdr:rowOff>102301</xdr:rowOff>
    </xdr:from>
    <xdr:to>
      <xdr:col>7</xdr:col>
      <xdr:colOff>390975</xdr:colOff>
      <xdr:row>23</xdr:row>
      <xdr:rowOff>171450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174141</xdr:rowOff>
    </xdr:from>
    <xdr:to>
      <xdr:col>7</xdr:col>
      <xdr:colOff>238125</xdr:colOff>
      <xdr:row>23</xdr:row>
      <xdr:rowOff>64770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</xdr:colOff>
      <xdr:row>7</xdr:row>
      <xdr:rowOff>195690</xdr:rowOff>
    </xdr:from>
    <xdr:to>
      <xdr:col>7</xdr:col>
      <xdr:colOff>240480</xdr:colOff>
      <xdr:row>23</xdr:row>
      <xdr:rowOff>59100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zoomScaleNormal="100" workbookViewId="0">
      <selection activeCell="E26" sqref="E26"/>
    </sheetView>
  </sheetViews>
  <sheetFormatPr baseColWidth="10" defaultColWidth="0" defaultRowHeight="15" customHeight="1" zeroHeight="1" x14ac:dyDescent="0.25"/>
  <cols>
    <col min="1" max="1" width="11.42578125" customWidth="1"/>
    <col min="2" max="2" width="18.42578125" customWidth="1"/>
    <col min="3" max="5" width="15.85546875" customWidth="1"/>
    <col min="6" max="6" width="12.28515625" customWidth="1"/>
    <col min="7" max="8" width="12.7109375" customWidth="1"/>
    <col min="9" max="9" width="11.42578125" customWidth="1"/>
    <col min="10" max="10" width="0" hidden="1" customWidth="1"/>
    <col min="11" max="16383" width="11.42578125" hidden="1"/>
    <col min="16384" max="16384" width="11.42578125" hidden="1" customWidth="1"/>
  </cols>
  <sheetData>
    <row r="1" spans="1:8" x14ac:dyDescent="0.25">
      <c r="C1" s="21"/>
      <c r="D1" s="21"/>
      <c r="E1" s="21"/>
    </row>
    <row r="2" spans="1:8" s="4" customFormat="1" ht="36" x14ac:dyDescent="0.25">
      <c r="A2" s="5"/>
      <c r="B2" s="49" t="s">
        <v>16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s="4" customFormat="1" ht="18.75" customHeight="1" x14ac:dyDescent="0.25">
      <c r="A3" s="5"/>
      <c r="B3" s="22" t="s">
        <v>1</v>
      </c>
      <c r="C3" s="38">
        <v>38098</v>
      </c>
      <c r="D3" s="38">
        <v>38723.9</v>
      </c>
      <c r="E3" s="38">
        <v>40178.400000000001</v>
      </c>
      <c r="F3" s="13"/>
      <c r="G3" s="14">
        <f>SIGN(C3)*(D3/C3-1)</f>
        <v>1.6428683920415743E-2</v>
      </c>
      <c r="H3" s="23">
        <f>SIGN(D3)*(E3/D3-1)</f>
        <v>3.7560782875691645E-2</v>
      </c>
    </row>
    <row r="4" spans="1:8" s="4" customFormat="1" ht="18.75" customHeight="1" x14ac:dyDescent="0.25">
      <c r="A4" s="5"/>
      <c r="B4" s="22" t="s">
        <v>2</v>
      </c>
      <c r="C4" s="15">
        <v>14763.4</v>
      </c>
      <c r="D4" s="15">
        <v>15587.8</v>
      </c>
      <c r="E4" s="15">
        <v>16145.7</v>
      </c>
      <c r="F4" s="13"/>
      <c r="G4" s="14">
        <f t="shared" ref="G4:H4" si="0">SIGN(C4)*(D4/C4-1)</f>
        <v>5.5840795480715855E-2</v>
      </c>
      <c r="H4" s="23">
        <f t="shared" si="0"/>
        <v>3.579081076226287E-2</v>
      </c>
    </row>
    <row r="5" spans="1:8" s="4" customFormat="1" ht="18.75" customHeight="1" x14ac:dyDescent="0.25">
      <c r="A5" s="41"/>
      <c r="B5" s="22" t="s">
        <v>3</v>
      </c>
      <c r="C5" s="38">
        <v>34394.300000000003</v>
      </c>
      <c r="D5" s="38">
        <v>34650.1</v>
      </c>
      <c r="E5" s="38">
        <v>36644.9</v>
      </c>
      <c r="F5" s="13"/>
      <c r="G5" s="14">
        <f>SIGN(C5)*(D5/C5-1)</f>
        <v>7.4372788514374122E-3</v>
      </c>
      <c r="H5" s="23">
        <f>SIGN(D5)*(E5/D5-1)</f>
        <v>5.7569819423320734E-2</v>
      </c>
    </row>
    <row r="6" spans="1:8" s="4" customFormat="1" ht="18.75" customHeight="1" x14ac:dyDescent="0.25">
      <c r="A6" s="5"/>
      <c r="B6" s="22" t="s">
        <v>4</v>
      </c>
      <c r="C6" s="15">
        <v>14390.7</v>
      </c>
      <c r="D6" s="15">
        <v>13777.7</v>
      </c>
      <c r="E6" s="15">
        <v>15425.8</v>
      </c>
      <c r="F6" s="13"/>
      <c r="G6" s="14">
        <f t="shared" ref="G6:H7" si="1">SIGN(C6)*(D6/C6-1)</f>
        <v>-4.259695497786764E-2</v>
      </c>
      <c r="H6" s="23">
        <f t="shared" si="1"/>
        <v>0.11962083656923861</v>
      </c>
    </row>
    <row r="7" spans="1:8" s="42" customFormat="1" ht="18.75" customHeight="1" x14ac:dyDescent="0.25">
      <c r="A7" s="41"/>
      <c r="B7" s="24" t="s">
        <v>5</v>
      </c>
      <c r="C7" s="25">
        <v>101646.39999999999</v>
      </c>
      <c r="D7" s="25">
        <v>102739.5</v>
      </c>
      <c r="E7" s="25">
        <v>108394.8</v>
      </c>
      <c r="F7" s="26"/>
      <c r="G7" s="27">
        <f>SIGN(C7)*(D7/C7-1)</f>
        <v>1.0753947016323373E-2</v>
      </c>
      <c r="H7" s="28">
        <f t="shared" si="1"/>
        <v>5.5045041099090364E-2</v>
      </c>
    </row>
    <row r="8" spans="1:8" ht="15.75" x14ac:dyDescent="0.25">
      <c r="A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8"/>
      <c r="D9" s="8"/>
      <c r="E9" s="8"/>
      <c r="F9" s="1"/>
      <c r="G9" s="1"/>
      <c r="H9" s="1"/>
    </row>
    <row r="10" spans="1:8" ht="36" x14ac:dyDescent="0.25">
      <c r="A10" s="44"/>
      <c r="B10" s="49" t="s">
        <v>17</v>
      </c>
      <c r="C10" s="46" t="s">
        <v>20</v>
      </c>
      <c r="D10" s="46" t="s">
        <v>21</v>
      </c>
      <c r="E10" s="46" t="s">
        <v>22</v>
      </c>
      <c r="F10" s="46" t="s">
        <v>13</v>
      </c>
      <c r="G10" s="47" t="s">
        <v>14</v>
      </c>
      <c r="H10" s="48" t="s">
        <v>15</v>
      </c>
    </row>
    <row r="11" spans="1:8" ht="15.75" x14ac:dyDescent="0.25">
      <c r="A11" s="2"/>
      <c r="B11" s="22" t="s">
        <v>1</v>
      </c>
      <c r="C11" s="38">
        <v>5536.7</v>
      </c>
      <c r="D11" s="38">
        <v>6451.9</v>
      </c>
      <c r="E11" s="38">
        <v>6082.9</v>
      </c>
      <c r="F11" s="13"/>
      <c r="G11" s="14">
        <f t="shared" ref="G11:H15" si="2">SIGN(C11)*(D11/C11-1)</f>
        <v>0.16529701807936137</v>
      </c>
      <c r="H11" s="23">
        <f t="shared" si="2"/>
        <v>-5.719245493575531E-2</v>
      </c>
    </row>
    <row r="12" spans="1:8" ht="15.75" x14ac:dyDescent="0.25">
      <c r="A12" s="1"/>
      <c r="B12" s="22" t="s">
        <v>2</v>
      </c>
      <c r="C12" s="15">
        <v>2022.8</v>
      </c>
      <c r="D12" s="15">
        <v>2323.1</v>
      </c>
      <c r="E12" s="15">
        <v>2460.1999999999998</v>
      </c>
      <c r="F12" s="13"/>
      <c r="G12" s="14">
        <f t="shared" si="2"/>
        <v>0.14845758354755789</v>
      </c>
      <c r="H12" s="23">
        <f t="shared" si="2"/>
        <v>5.9015970040032784E-2</v>
      </c>
    </row>
    <row r="13" spans="1:8" ht="15.75" x14ac:dyDescent="0.25">
      <c r="A13" s="1"/>
      <c r="B13" s="22" t="s">
        <v>3</v>
      </c>
      <c r="C13" s="38">
        <v>1652.4</v>
      </c>
      <c r="D13" s="38">
        <v>1938.9</v>
      </c>
      <c r="E13" s="38">
        <v>1665.8</v>
      </c>
      <c r="F13" s="13"/>
      <c r="G13" s="14">
        <f t="shared" si="2"/>
        <v>0.17338416848220772</v>
      </c>
      <c r="H13" s="23">
        <f t="shared" si="2"/>
        <v>-0.1408530610139771</v>
      </c>
    </row>
    <row r="14" spans="1:8" ht="15.75" x14ac:dyDescent="0.25">
      <c r="A14" s="1"/>
      <c r="B14" s="22" t="s">
        <v>4</v>
      </c>
      <c r="C14" s="15">
        <v>2974.1</v>
      </c>
      <c r="D14" s="15">
        <v>3050.6</v>
      </c>
      <c r="E14" s="15">
        <v>3719.2</v>
      </c>
      <c r="F14" s="13"/>
      <c r="G14" s="14">
        <f t="shared" si="2"/>
        <v>2.5722067179987151E-2</v>
      </c>
      <c r="H14" s="23">
        <f t="shared" si="2"/>
        <v>0.21916999934439119</v>
      </c>
    </row>
    <row r="15" spans="1:8" ht="15.75" x14ac:dyDescent="0.25">
      <c r="A15" s="1"/>
      <c r="B15" s="24" t="s">
        <v>5</v>
      </c>
      <c r="C15" s="25">
        <v>12186.1</v>
      </c>
      <c r="D15" s="25">
        <v>13764.4</v>
      </c>
      <c r="E15" s="25">
        <v>13928.2</v>
      </c>
      <c r="F15" s="26"/>
      <c r="G15" s="27">
        <f t="shared" si="2"/>
        <v>0.12951641624473775</v>
      </c>
      <c r="H15" s="28">
        <f t="shared" si="2"/>
        <v>1.1900264450321218E-2</v>
      </c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45" t="s">
        <v>18</v>
      </c>
      <c r="C18" s="43"/>
      <c r="D18" s="43"/>
      <c r="E18" s="43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36" x14ac:dyDescent="0.25">
      <c r="A20" s="1"/>
      <c r="B20" s="49" t="s">
        <v>19</v>
      </c>
      <c r="C20" s="46" t="s">
        <v>20</v>
      </c>
      <c r="D20" s="46" t="s">
        <v>21</v>
      </c>
      <c r="E20" s="46" t="s">
        <v>22</v>
      </c>
      <c r="F20" s="46" t="s">
        <v>13</v>
      </c>
      <c r="G20" s="47" t="s">
        <v>14</v>
      </c>
      <c r="H20" s="48" t="s">
        <v>15</v>
      </c>
    </row>
    <row r="21" spans="1:8" ht="15.75" x14ac:dyDescent="0.25">
      <c r="A21" s="1"/>
      <c r="B21" s="22" t="s">
        <v>1</v>
      </c>
      <c r="C21" s="53">
        <v>41898.6</v>
      </c>
      <c r="D21" s="53">
        <v>42985.2</v>
      </c>
      <c r="E21" s="53">
        <v>44201.8</v>
      </c>
      <c r="F21" s="13"/>
      <c r="G21" s="14">
        <f t="shared" ref="G21:H25" si="3">SIGN(C21)*(D21/C21-1)</f>
        <v>2.5934040755538401E-2</v>
      </c>
      <c r="H21" s="23">
        <f t="shared" si="3"/>
        <v>2.8302764672492042E-2</v>
      </c>
    </row>
    <row r="22" spans="1:8" ht="15.75" x14ac:dyDescent="0.25">
      <c r="A22" s="1"/>
      <c r="B22" s="22" t="s">
        <v>2</v>
      </c>
      <c r="C22" s="54">
        <v>16169.4</v>
      </c>
      <c r="D22" s="54">
        <v>17094.7</v>
      </c>
      <c r="E22" s="54">
        <v>17644.400000000001</v>
      </c>
      <c r="F22" s="13"/>
      <c r="G22" s="14">
        <f t="shared" si="3"/>
        <v>5.7225376328126076E-2</v>
      </c>
      <c r="H22" s="23">
        <f t="shared" si="3"/>
        <v>3.2156165361193922E-2</v>
      </c>
    </row>
    <row r="23" spans="1:8" ht="15.75" x14ac:dyDescent="0.25">
      <c r="A23" s="1"/>
      <c r="B23" s="22" t="s">
        <v>3</v>
      </c>
      <c r="C23" s="53">
        <v>35125.1</v>
      </c>
      <c r="D23" s="53">
        <v>35301.5</v>
      </c>
      <c r="E23" s="53">
        <v>37371.9</v>
      </c>
      <c r="F23" s="13"/>
      <c r="G23" s="14">
        <f t="shared" si="3"/>
        <v>5.0220497592889934E-3</v>
      </c>
      <c r="H23" s="23">
        <f t="shared" si="3"/>
        <v>5.8649065903715103E-2</v>
      </c>
    </row>
    <row r="24" spans="1:8" ht="15.75" x14ac:dyDescent="0.25">
      <c r="A24" s="1"/>
      <c r="B24" s="22" t="s">
        <v>4</v>
      </c>
      <c r="C24" s="54">
        <v>15134.6</v>
      </c>
      <c r="D24" s="54">
        <v>15054.5</v>
      </c>
      <c r="E24" s="54">
        <v>17111.400000000001</v>
      </c>
      <c r="F24" s="13"/>
      <c r="G24" s="14">
        <f t="shared" si="3"/>
        <v>-5.2925085565526109E-3</v>
      </c>
      <c r="H24" s="23">
        <f t="shared" si="3"/>
        <v>0.1366302434488027</v>
      </c>
    </row>
    <row r="25" spans="1:8" x14ac:dyDescent="0.25">
      <c r="B25" s="24" t="s">
        <v>5</v>
      </c>
      <c r="C25" s="55">
        <v>108327.7</v>
      </c>
      <c r="D25" s="55">
        <v>110435.9</v>
      </c>
      <c r="E25" s="55">
        <v>116329.5</v>
      </c>
      <c r="F25" s="26"/>
      <c r="G25" s="27">
        <f t="shared" si="3"/>
        <v>1.9461319680931011E-2</v>
      </c>
      <c r="H25" s="28">
        <f t="shared" si="3"/>
        <v>5.3366704124292896E-2</v>
      </c>
    </row>
    <row r="26" spans="1:8" ht="15" customHeight="1" x14ac:dyDescent="0.25">
      <c r="E26" s="21"/>
    </row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</sheetData>
  <printOptions horizontalCentered="1"/>
  <pageMargins left="0.51181102362204722" right="0.51181102362204722" top="0.74803149606299213" bottom="0.74803149606299213" header="0.31496062992125984" footer="0.31496062992125984"/>
  <pageSetup paperSize="9" scale="72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RECETTES!C7:E7</xm:f>
              <xm:sqref>F7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RECETTES!C3:E3</xm:f>
              <xm:sqref>F3</xm:sqref>
            </x14:sparkline>
            <x14:sparkline>
              <xm:f>RECETTES!C4:E4</xm:f>
              <xm:sqref>F4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RECETTES!C5:E5</xm:f>
              <xm:sqref>F5</xm:sqref>
            </x14:sparkline>
            <x14:sparkline>
              <xm:f>RECETTES!C6:E6</xm:f>
              <xm:sqref>F6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RECETTES!C21:E21</xm:f>
              <xm:sqref>F21</xm:sqref>
            </x14:sparkline>
            <x14:sparkline>
              <xm:f>RECETTES!C22:E22</xm:f>
              <xm:sqref>F22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RECETTES!C13:E13</xm:f>
              <xm:sqref>F13</xm:sqref>
            </x14:sparkline>
            <x14:sparkline>
              <xm:f>RECETTES!C14:E14</xm:f>
              <xm:sqref>F14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RECETTES!C11:E11</xm:f>
              <xm:sqref>F11</xm:sqref>
            </x14:sparkline>
            <x14:sparkline>
              <xm:f>RECETTES!C12:E12</xm:f>
              <xm:sqref>F12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RECETTES!C25:E25</xm:f>
              <xm:sqref>F25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RECETTES!C23:E23</xm:f>
              <xm:sqref>F23</xm:sqref>
            </x14:sparkline>
            <x14:sparkline>
              <xm:f>RECETTES!C24:E24</xm:f>
              <xm:sqref>F24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RECETTES!C15:E15</xm:f>
              <xm:sqref>F15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zoomScaleNormal="100" workbookViewId="0">
      <selection activeCell="E10" sqref="E10"/>
    </sheetView>
  </sheetViews>
  <sheetFormatPr baseColWidth="10" defaultColWidth="0" defaultRowHeight="15" customHeight="1" zeroHeight="1" x14ac:dyDescent="0.25"/>
  <cols>
    <col min="1" max="1" width="11.42578125" customWidth="1"/>
    <col min="2" max="2" width="18.42578125" customWidth="1"/>
    <col min="3" max="5" width="15.85546875" customWidth="1"/>
    <col min="6" max="6" width="12.28515625" customWidth="1"/>
    <col min="7" max="8" width="12.7109375" customWidth="1"/>
    <col min="9" max="9" width="11.42578125" customWidth="1"/>
    <col min="10" max="10" width="0" hidden="1" customWidth="1"/>
    <col min="11" max="16383" width="11.42578125" hidden="1"/>
    <col min="16384" max="16384" width="11.42578125" hidden="1" customWidth="1"/>
  </cols>
  <sheetData>
    <row r="1" spans="1:8" x14ac:dyDescent="0.25">
      <c r="C1" s="21"/>
      <c r="D1" s="21"/>
      <c r="E1" s="21"/>
    </row>
    <row r="2" spans="1:8" s="4" customFormat="1" ht="36" x14ac:dyDescent="0.25">
      <c r="A2" s="5"/>
      <c r="B2" s="49" t="s">
        <v>12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s="4" customFormat="1" ht="18.75" customHeight="1" x14ac:dyDescent="0.25">
      <c r="A3" s="5"/>
      <c r="B3" s="22" t="s">
        <v>1</v>
      </c>
      <c r="C3" s="38">
        <v>38660.800000000003</v>
      </c>
      <c r="D3" s="38">
        <v>39503.199999999997</v>
      </c>
      <c r="E3" s="38">
        <v>40368.699999999997</v>
      </c>
      <c r="F3" s="13"/>
      <c r="G3" s="14">
        <f>SIGN(C3)*(D3/C3-1)</f>
        <v>2.1789512891611018E-2</v>
      </c>
      <c r="H3" s="23">
        <f>SIGN(D3)*(E3/D3-1)</f>
        <v>2.1909617448713004E-2</v>
      </c>
    </row>
    <row r="4" spans="1:8" s="4" customFormat="1" ht="18.75" customHeight="1" x14ac:dyDescent="0.25">
      <c r="A4" s="5"/>
      <c r="B4" s="22" t="s">
        <v>2</v>
      </c>
      <c r="C4" s="15">
        <v>12183.4</v>
      </c>
      <c r="D4" s="15">
        <v>12918.8</v>
      </c>
      <c r="E4" s="15">
        <v>13136.1</v>
      </c>
      <c r="F4" s="13"/>
      <c r="G4" s="14">
        <f t="shared" ref="G4:H4" si="0">SIGN(C4)*(D4/C4-1)</f>
        <v>6.0360818819048756E-2</v>
      </c>
      <c r="H4" s="23">
        <f t="shared" si="0"/>
        <v>1.682044771960256E-2</v>
      </c>
    </row>
    <row r="5" spans="1:8" s="4" customFormat="1" ht="18.75" customHeight="1" x14ac:dyDescent="0.25">
      <c r="A5" s="41"/>
      <c r="B5" s="22" t="s">
        <v>3</v>
      </c>
      <c r="C5" s="38">
        <v>31599</v>
      </c>
      <c r="D5" s="38">
        <v>31941.3</v>
      </c>
      <c r="E5" s="38">
        <v>32572.799999999999</v>
      </c>
      <c r="F5" s="13"/>
      <c r="G5" s="14">
        <f>SIGN(C5)*(D5/C5-1)</f>
        <v>1.0832621285483679E-2</v>
      </c>
      <c r="H5" s="23">
        <f>SIGN(D5)*(E5/D5-1)</f>
        <v>1.9770641770998632E-2</v>
      </c>
    </row>
    <row r="6" spans="1:8" s="4" customFormat="1" ht="18.75" customHeight="1" x14ac:dyDescent="0.25">
      <c r="A6" s="5"/>
      <c r="B6" s="22" t="s">
        <v>4</v>
      </c>
      <c r="C6" s="15">
        <v>12195.5</v>
      </c>
      <c r="D6" s="15">
        <v>12175.7</v>
      </c>
      <c r="E6" s="15">
        <v>12722.8</v>
      </c>
      <c r="F6" s="13"/>
      <c r="G6" s="14">
        <f t="shared" ref="G6:H7" si="1">SIGN(C6)*(D6/C6-1)</f>
        <v>-1.6235496699601448E-3</v>
      </c>
      <c r="H6" s="23">
        <f t="shared" si="1"/>
        <v>4.4933761508578529E-2</v>
      </c>
    </row>
    <row r="7" spans="1:8" s="42" customFormat="1" ht="18.75" customHeight="1" x14ac:dyDescent="0.25">
      <c r="A7" s="41"/>
      <c r="B7" s="24" t="s">
        <v>5</v>
      </c>
      <c r="C7" s="25">
        <v>94638.6</v>
      </c>
      <c r="D7" s="25">
        <v>96539.1</v>
      </c>
      <c r="E7" s="25">
        <v>98800.5</v>
      </c>
      <c r="F7" s="26"/>
      <c r="G7" s="27">
        <f>SIGN(C7)*(D7/C7-1)</f>
        <v>2.0081658012692571E-2</v>
      </c>
      <c r="H7" s="28">
        <f t="shared" si="1"/>
        <v>2.3424705637404841E-2</v>
      </c>
    </row>
    <row r="8" spans="1:8" ht="15.75" x14ac:dyDescent="0.25">
      <c r="A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8"/>
      <c r="D9" s="8"/>
      <c r="E9" s="8">
        <f>E13-D13</f>
        <v>28.699999999999818</v>
      </c>
      <c r="F9" s="1"/>
      <c r="G9" s="1"/>
      <c r="H9" s="1"/>
    </row>
    <row r="10" spans="1:8" ht="36" x14ac:dyDescent="0.25">
      <c r="A10" s="44"/>
      <c r="B10" s="49" t="s">
        <v>11</v>
      </c>
      <c r="C10" s="46" t="s">
        <v>20</v>
      </c>
      <c r="D10" s="46" t="s">
        <v>21</v>
      </c>
      <c r="E10" s="46" t="s">
        <v>22</v>
      </c>
      <c r="F10" s="46" t="s">
        <v>13</v>
      </c>
      <c r="G10" s="47" t="s">
        <v>14</v>
      </c>
      <c r="H10" s="48" t="s">
        <v>15</v>
      </c>
    </row>
    <row r="11" spans="1:8" ht="15.75" x14ac:dyDescent="0.25">
      <c r="A11" s="2"/>
      <c r="B11" s="22" t="s">
        <v>1</v>
      </c>
      <c r="C11" s="38">
        <v>13966.5</v>
      </c>
      <c r="D11" s="38">
        <v>14630.1</v>
      </c>
      <c r="E11" s="38">
        <v>14269.1</v>
      </c>
      <c r="F11" s="13"/>
      <c r="G11" s="14">
        <f t="shared" ref="G11:H15" si="2">SIGN(C11)*(D11/C11-1)</f>
        <v>4.7513693480829122E-2</v>
      </c>
      <c r="H11" s="23">
        <f t="shared" si="2"/>
        <v>-2.4675156013971189E-2</v>
      </c>
    </row>
    <row r="12" spans="1:8" ht="15.75" x14ac:dyDescent="0.25">
      <c r="A12" s="1"/>
      <c r="B12" s="22" t="s">
        <v>2</v>
      </c>
      <c r="C12" s="15">
        <v>5806.5</v>
      </c>
      <c r="D12" s="15">
        <v>6097.9</v>
      </c>
      <c r="E12" s="15">
        <v>6291.5</v>
      </c>
      <c r="F12" s="13"/>
      <c r="G12" s="14">
        <f t="shared" si="2"/>
        <v>5.0185137346077546E-2</v>
      </c>
      <c r="H12" s="23">
        <f t="shared" si="2"/>
        <v>3.1748634775906615E-2</v>
      </c>
    </row>
    <row r="13" spans="1:8" ht="15.75" x14ac:dyDescent="0.25">
      <c r="A13" s="1"/>
      <c r="B13" s="22" t="s">
        <v>3</v>
      </c>
      <c r="C13" s="38">
        <v>5594.3</v>
      </c>
      <c r="D13" s="38">
        <v>5318.3</v>
      </c>
      <c r="E13" s="38">
        <v>5347</v>
      </c>
      <c r="F13" s="13"/>
      <c r="G13" s="14">
        <f t="shared" si="2"/>
        <v>-4.9335931215701678E-2</v>
      </c>
      <c r="H13" s="23">
        <f t="shared" si="2"/>
        <v>5.3964612752195329E-3</v>
      </c>
    </row>
    <row r="14" spans="1:8" ht="15.75" x14ac:dyDescent="0.25">
      <c r="A14" s="1"/>
      <c r="B14" s="22" t="s">
        <v>4</v>
      </c>
      <c r="C14" s="15">
        <v>7523.7</v>
      </c>
      <c r="D14" s="15">
        <v>6898.3</v>
      </c>
      <c r="E14" s="15">
        <v>6763.1</v>
      </c>
      <c r="F14" s="13"/>
      <c r="G14" s="14">
        <f t="shared" si="2"/>
        <v>-8.3123994842962845E-2</v>
      </c>
      <c r="H14" s="23">
        <f t="shared" si="2"/>
        <v>-1.9599031645477827E-2</v>
      </c>
    </row>
    <row r="15" spans="1:8" ht="15.75" x14ac:dyDescent="0.25">
      <c r="A15" s="1"/>
      <c r="B15" s="24" t="s">
        <v>5</v>
      </c>
      <c r="C15" s="25">
        <v>32891</v>
      </c>
      <c r="D15" s="25">
        <v>32944.6</v>
      </c>
      <c r="E15" s="25">
        <v>32670.7</v>
      </c>
      <c r="F15" s="26"/>
      <c r="G15" s="27">
        <f t="shared" si="2"/>
        <v>1.6296251254142025E-3</v>
      </c>
      <c r="H15" s="28">
        <f t="shared" si="2"/>
        <v>-8.3139573708589376E-3</v>
      </c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45" t="s">
        <v>10</v>
      </c>
      <c r="C18" s="43"/>
      <c r="D18" s="43"/>
      <c r="E18" s="43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36" x14ac:dyDescent="0.25">
      <c r="A20" s="1"/>
      <c r="B20" s="49" t="s">
        <v>9</v>
      </c>
      <c r="C20" s="46" t="s">
        <v>20</v>
      </c>
      <c r="D20" s="46" t="s">
        <v>21</v>
      </c>
      <c r="E20" s="46" t="s">
        <v>22</v>
      </c>
      <c r="F20" s="46" t="s">
        <v>13</v>
      </c>
      <c r="G20" s="47" t="s">
        <v>14</v>
      </c>
      <c r="H20" s="48" t="s">
        <v>15</v>
      </c>
    </row>
    <row r="21" spans="1:8" ht="15.75" x14ac:dyDescent="0.25">
      <c r="A21" s="1"/>
      <c r="B21" s="22" t="s">
        <v>1</v>
      </c>
      <c r="C21" s="38">
        <v>50025.2</v>
      </c>
      <c r="D21" s="38">
        <v>51474.6</v>
      </c>
      <c r="E21" s="38">
        <v>51740.800000000003</v>
      </c>
      <c r="F21" s="13"/>
      <c r="G21" s="14">
        <f t="shared" ref="G21:H25" si="3">SIGN(C21)*(D21/C21-1)</f>
        <v>2.8973397407706436E-2</v>
      </c>
      <c r="H21" s="23">
        <f t="shared" si="3"/>
        <v>5.171482634153568E-3</v>
      </c>
    </row>
    <row r="22" spans="1:8" ht="15.75" x14ac:dyDescent="0.25">
      <c r="A22" s="1"/>
      <c r="B22" s="22" t="s">
        <v>2</v>
      </c>
      <c r="C22" s="15">
        <v>16978.8</v>
      </c>
      <c r="D22" s="15">
        <v>17949.599999999999</v>
      </c>
      <c r="E22" s="15">
        <v>18277.900000000001</v>
      </c>
      <c r="F22" s="13"/>
      <c r="G22" s="14">
        <f t="shared" si="3"/>
        <v>5.7177185666831498E-2</v>
      </c>
      <c r="H22" s="23">
        <f t="shared" si="3"/>
        <v>1.8290101172171225E-2</v>
      </c>
    </row>
    <row r="23" spans="1:8" ht="15.75" x14ac:dyDescent="0.25">
      <c r="A23" s="1"/>
      <c r="B23" s="22" t="s">
        <v>3</v>
      </c>
      <c r="C23" s="38">
        <v>35782.199999999997</v>
      </c>
      <c r="D23" s="38">
        <v>35792.699999999997</v>
      </c>
      <c r="E23" s="38">
        <v>36400.1</v>
      </c>
      <c r="F23" s="13"/>
      <c r="G23" s="14">
        <f t="shared" si="3"/>
        <v>2.9344199071057453E-4</v>
      </c>
      <c r="H23" s="23">
        <f t="shared" si="3"/>
        <v>1.6969940797983973E-2</v>
      </c>
    </row>
    <row r="24" spans="1:8" ht="15.75" x14ac:dyDescent="0.25">
      <c r="A24" s="1"/>
      <c r="B24" s="22" t="s">
        <v>4</v>
      </c>
      <c r="C24" s="15">
        <v>18373.5</v>
      </c>
      <c r="D24" s="15">
        <v>17480.099999999999</v>
      </c>
      <c r="E24" s="15">
        <v>17875.900000000001</v>
      </c>
      <c r="F24" s="13"/>
      <c r="G24" s="14">
        <f t="shared" si="3"/>
        <v>-4.8624377500204208E-2</v>
      </c>
      <c r="H24" s="23">
        <f t="shared" si="3"/>
        <v>2.2642891058975767E-2</v>
      </c>
    </row>
    <row r="25" spans="1:8" x14ac:dyDescent="0.25">
      <c r="B25" s="24" t="s">
        <v>5</v>
      </c>
      <c r="C25" s="25">
        <v>121159.5</v>
      </c>
      <c r="D25" s="25">
        <v>122697</v>
      </c>
      <c r="E25" s="25">
        <v>124294.9</v>
      </c>
      <c r="F25" s="26"/>
      <c r="G25" s="27">
        <f t="shared" si="3"/>
        <v>1.2689883995889772E-2</v>
      </c>
      <c r="H25" s="28">
        <f t="shared" si="3"/>
        <v>1.3023138300039871E-2</v>
      </c>
    </row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</sheetData>
  <printOptions horizontalCentered="1"/>
  <pageMargins left="0.51181102362204722" right="0.51181102362204722" top="0.74803149606299213" bottom="0.74803149606299213" header="0.31496062992125984" footer="0.31496062992125984"/>
  <pageSetup paperSize="9" scale="72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DEPENSES!C15:E15</xm:f>
              <xm:sqref>F15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DEPENSES!C23:E23</xm:f>
              <xm:sqref>F23</xm:sqref>
            </x14:sparkline>
            <x14:sparkline>
              <xm:f>DEPENSES!C24:E24</xm:f>
              <xm:sqref>F24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DEPENSES!C25:E25</xm:f>
              <xm:sqref>F25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DEPENSES!C11:E11</xm:f>
              <xm:sqref>F11</xm:sqref>
            </x14:sparkline>
            <x14:sparkline>
              <xm:f>DEPENSES!C12:E12</xm:f>
              <xm:sqref>F12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DEPENSES!C13:E13</xm:f>
              <xm:sqref>F13</xm:sqref>
            </x14:sparkline>
            <x14:sparkline>
              <xm:f>DEPENSES!C14:E14</xm:f>
              <xm:sqref>F14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DEPENSES!C21:E21</xm:f>
              <xm:sqref>F21</xm:sqref>
            </x14:sparkline>
            <x14:sparkline>
              <xm:f>DEPENSES!C22:E22</xm:f>
              <xm:sqref>F22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DEPENSES!C5:E5</xm:f>
              <xm:sqref>F5</xm:sqref>
            </x14:sparkline>
            <x14:sparkline>
              <xm:f>DEPENSES!C6:E6</xm:f>
              <xm:sqref>F6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DEPENSES!C3:E3</xm:f>
              <xm:sqref>F3</xm:sqref>
            </x14:sparkline>
            <x14:sparkline>
              <xm:f>DEPENSES!C4:E4</xm:f>
              <xm:sqref>F4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DEPENSES!C7:E7</xm:f>
              <xm:sqref>F7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I24"/>
  <sheetViews>
    <sheetView showGridLines="0" zoomScaleNormal="100" workbookViewId="0">
      <selection activeCell="E2" sqref="E2"/>
    </sheetView>
  </sheetViews>
  <sheetFormatPr baseColWidth="10" defaultColWidth="0" defaultRowHeight="15" zeroHeight="1" x14ac:dyDescent="0.25"/>
  <cols>
    <col min="1" max="1" width="11.42578125" customWidth="1"/>
    <col min="2" max="2" width="13.7109375" customWidth="1"/>
    <col min="3" max="3" width="15.85546875" bestFit="1" customWidth="1"/>
    <col min="4" max="4" width="16" customWidth="1"/>
    <col min="5" max="5" width="16.140625" customWidth="1"/>
    <col min="6" max="8" width="12.7109375" customWidth="1"/>
    <col min="9" max="9" width="11.42578125" customWidth="1"/>
    <col min="10" max="16384" width="11.42578125" hidden="1"/>
  </cols>
  <sheetData>
    <row r="1" spans="1:9" x14ac:dyDescent="0.25">
      <c r="A1" s="36"/>
      <c r="C1" s="37"/>
      <c r="D1" s="37"/>
      <c r="E1" s="37">
        <f>E3-D3</f>
        <v>588.9</v>
      </c>
    </row>
    <row r="2" spans="1:9" s="4" customFormat="1" ht="51" customHeight="1" x14ac:dyDescent="0.25">
      <c r="A2" s="5"/>
      <c r="B2" s="50" t="s">
        <v>0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9" ht="15.75" x14ac:dyDescent="0.25">
      <c r="A3" s="1"/>
      <c r="B3" s="22" t="s">
        <v>1</v>
      </c>
      <c r="C3" s="38">
        <v>-562.70000000000005</v>
      </c>
      <c r="D3" s="38">
        <v>-779.3</v>
      </c>
      <c r="E3" s="38">
        <v>-190.4</v>
      </c>
      <c r="F3" s="13"/>
      <c r="G3" s="14">
        <f>SIGN(C3)*(D3/C3-1)</f>
        <v>-0.38492980273680444</v>
      </c>
      <c r="H3" s="23">
        <f t="shared" ref="H3:H6" si="0">SIGN(D3)*(E3/D3-1)</f>
        <v>0.75567817271910687</v>
      </c>
      <c r="I3" s="21"/>
    </row>
    <row r="4" spans="1:9" ht="15.75" x14ac:dyDescent="0.25">
      <c r="A4" s="1"/>
      <c r="B4" s="22" t="s">
        <v>2</v>
      </c>
      <c r="C4" s="15">
        <v>2580</v>
      </c>
      <c r="D4" s="15">
        <v>2669</v>
      </c>
      <c r="E4" s="15">
        <v>3009.6</v>
      </c>
      <c r="F4" s="13"/>
      <c r="G4" s="14">
        <f>SIGN(C4)*(D4/C4-1)</f>
        <v>3.4496124031007769E-2</v>
      </c>
      <c r="H4" s="23">
        <f t="shared" si="0"/>
        <v>0.12761333832896216</v>
      </c>
    </row>
    <row r="5" spans="1:9" ht="15.75" x14ac:dyDescent="0.25">
      <c r="A5" s="2"/>
      <c r="B5" s="22" t="s">
        <v>3</v>
      </c>
      <c r="C5" s="38">
        <v>2795.3</v>
      </c>
      <c r="D5" s="38">
        <v>2708.8</v>
      </c>
      <c r="E5" s="38">
        <v>4072.1</v>
      </c>
      <c r="F5" s="13"/>
      <c r="G5" s="14">
        <f>SIGN(C5)*(D5/C5-1)</f>
        <v>-3.0944800200336298E-2</v>
      </c>
      <c r="H5" s="23">
        <f t="shared" si="0"/>
        <v>0.50328558771411691</v>
      </c>
    </row>
    <row r="6" spans="1:9" ht="15.75" x14ac:dyDescent="0.25">
      <c r="A6" s="1"/>
      <c r="B6" s="22" t="s">
        <v>4</v>
      </c>
      <c r="C6" s="15">
        <v>2195.3000000000002</v>
      </c>
      <c r="D6" s="15">
        <v>1602</v>
      </c>
      <c r="E6" s="15">
        <v>2703</v>
      </c>
      <c r="F6" s="13"/>
      <c r="G6" s="14">
        <f>SIGN(C6)*(D6/C6-1)</f>
        <v>-0.2702591900879151</v>
      </c>
      <c r="H6" s="23">
        <f t="shared" si="0"/>
        <v>0.68726591760299627</v>
      </c>
    </row>
    <row r="7" spans="1:9" ht="15.75" x14ac:dyDescent="0.25">
      <c r="A7" s="1"/>
      <c r="B7" s="24" t="s">
        <v>5</v>
      </c>
      <c r="C7" s="25">
        <v>7007.8</v>
      </c>
      <c r="D7" s="25">
        <v>6200.4</v>
      </c>
      <c r="E7" s="25">
        <v>9594.2999999999993</v>
      </c>
      <c r="F7" s="26"/>
      <c r="G7" s="27">
        <f>SIGN(C7)*(D7/C7-1)</f>
        <v>-0.11521447529895268</v>
      </c>
      <c r="H7" s="28">
        <f>SIGN(D7)*(E7/D7-1)</f>
        <v>0.54736791174762911</v>
      </c>
    </row>
    <row r="8" spans="1:9" ht="15.75" x14ac:dyDescent="0.25">
      <c r="A8" s="1"/>
      <c r="B8" s="5"/>
      <c r="C8" s="6"/>
      <c r="D8" s="20"/>
      <c r="E8" s="20"/>
      <c r="F8" s="6"/>
    </row>
    <row r="9" spans="1:9" ht="15.75" x14ac:dyDescent="0.25">
      <c r="A9" s="1"/>
    </row>
    <row r="10" spans="1:9" ht="15.75" x14ac:dyDescent="0.25">
      <c r="A10" s="1"/>
    </row>
    <row r="11" spans="1:9" ht="15.75" x14ac:dyDescent="0.25">
      <c r="A11" s="2"/>
      <c r="B11" s="3"/>
      <c r="C11" s="3"/>
      <c r="D11" s="3"/>
      <c r="E11" s="3"/>
      <c r="F11" s="3"/>
      <c r="G11" s="3"/>
      <c r="H11" s="3"/>
    </row>
    <row r="12" spans="1:9" ht="15.75" x14ac:dyDescent="0.25">
      <c r="A12" s="1"/>
    </row>
    <row r="13" spans="1:9" ht="16.5" customHeight="1" x14ac:dyDescent="0.25">
      <c r="A13" s="1"/>
      <c r="B13" s="1"/>
      <c r="C13" s="5"/>
      <c r="D13" s="4"/>
      <c r="E13" s="1"/>
      <c r="F13" s="1"/>
      <c r="G13" s="1"/>
      <c r="H13" s="1"/>
    </row>
    <row r="14" spans="1:9" ht="15.75" x14ac:dyDescent="0.25">
      <c r="A14" s="1"/>
      <c r="B14" s="1"/>
      <c r="C14" s="1"/>
      <c r="D14" s="1"/>
      <c r="E14" s="1"/>
      <c r="F14" s="1"/>
      <c r="G14" s="1"/>
      <c r="H14" s="1"/>
    </row>
    <row r="15" spans="1:9" ht="15.75" x14ac:dyDescent="0.25">
      <c r="A15" s="1"/>
      <c r="B15" s="1"/>
      <c r="C15" s="1"/>
      <c r="D15" s="1"/>
      <c r="E15" s="1"/>
      <c r="F15" s="1"/>
      <c r="G15" s="1"/>
      <c r="H15" s="1"/>
    </row>
    <row r="16" spans="1:9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4"/>
      <c r="B18" s="4"/>
      <c r="C18" s="4"/>
      <c r="D18" s="1"/>
      <c r="E18" s="1"/>
      <c r="F18" s="1"/>
      <c r="G18" s="1"/>
      <c r="H18" s="1"/>
    </row>
    <row r="19" spans="1:8" ht="15.75" x14ac:dyDescent="0.25">
      <c r="A19" s="4"/>
      <c r="B19" s="4"/>
      <c r="C19" s="4"/>
      <c r="D19" s="1"/>
      <c r="E19" s="1"/>
      <c r="F19" s="1"/>
      <c r="G19" s="1"/>
      <c r="H19" s="1"/>
    </row>
    <row r="20" spans="1:8" ht="15.75" x14ac:dyDescent="0.25">
      <c r="A20" s="7"/>
      <c r="B20" s="5"/>
      <c r="C20" s="4"/>
      <c r="D20" s="1"/>
      <c r="E20" s="1"/>
      <c r="F20" s="1"/>
      <c r="G20" s="1"/>
      <c r="H20" s="1"/>
    </row>
    <row r="21" spans="1:8" ht="15.75" x14ac:dyDescent="0.25">
      <c r="A21" s="7"/>
      <c r="B21" s="5"/>
      <c r="C21" s="4"/>
      <c r="D21" s="1"/>
      <c r="E21" s="1"/>
      <c r="F21" s="1"/>
      <c r="G21" s="1"/>
      <c r="H21" s="1"/>
    </row>
    <row r="22" spans="1:8" ht="15.75" x14ac:dyDescent="0.25">
      <c r="A22" s="7"/>
      <c r="B22" s="5"/>
      <c r="C22" s="4"/>
      <c r="D22" s="1"/>
      <c r="E22" s="1"/>
      <c r="F22" s="1"/>
      <c r="G22" s="1"/>
      <c r="H22" s="1"/>
    </row>
    <row r="23" spans="1:8" ht="15.75" x14ac:dyDescent="0.25">
      <c r="A23" s="7"/>
      <c r="B23" s="5"/>
      <c r="C23" s="4"/>
      <c r="D23" s="1"/>
      <c r="E23" s="1"/>
      <c r="F23" s="1"/>
      <c r="G23" s="1"/>
      <c r="H23" s="1"/>
    </row>
    <row r="24" spans="1:8" ht="15.75" x14ac:dyDescent="0.25">
      <c r="A24" s="7"/>
      <c r="B24" s="5"/>
      <c r="C24" s="4"/>
      <c r="D24" s="1"/>
      <c r="E24" s="1"/>
      <c r="F24" s="1"/>
      <c r="G24" s="1"/>
      <c r="H24" s="1"/>
    </row>
  </sheetData>
  <pageMargins left="0.51181102362204722" right="0.51181102362204722" top="0.74803149606299213" bottom="0.74803149606299213" header="0.31496062992125984" footer="0.31496062992125984"/>
  <pageSetup paperSize="9" scale="75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BRUTE'!C4:E4</xm:f>
              <xm:sqref>F4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BRUTE'!C5:E5</xm:f>
              <xm:sqref>F5</xm:sqref>
            </x14:sparkline>
            <x14:sparkline>
              <xm:f>'CAF BRUTE'!C6:E6</xm:f>
              <xm:sqref>F6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BRUTE'!C7:E7</xm:f>
              <xm:sqref>F7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BRUTE'!C3:E3</xm:f>
              <xm:sqref>F3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I26"/>
  <sheetViews>
    <sheetView showGridLines="0" tabSelected="1" zoomScaleNormal="100" workbookViewId="0">
      <selection activeCell="I25" sqref="I25"/>
    </sheetView>
  </sheetViews>
  <sheetFormatPr baseColWidth="10" defaultColWidth="0" defaultRowHeight="15" zeroHeight="1" x14ac:dyDescent="0.25"/>
  <cols>
    <col min="1" max="1" width="11.42578125" customWidth="1"/>
    <col min="2" max="2" width="13.7109375" customWidth="1"/>
    <col min="3" max="5" width="15.85546875" customWidth="1"/>
    <col min="6" max="6" width="12.5703125" customWidth="1"/>
    <col min="7" max="7" width="12.42578125" customWidth="1"/>
    <col min="8" max="8" width="12.7109375" customWidth="1"/>
    <col min="9" max="9" width="11.42578125" customWidth="1"/>
    <col min="10" max="16384" width="11.42578125" hidden="1"/>
  </cols>
  <sheetData>
    <row r="1" spans="1:8" ht="14.45" customHeight="1" x14ac:dyDescent="0.25">
      <c r="C1" s="9"/>
      <c r="D1" s="21"/>
      <c r="E1" s="21"/>
      <c r="H1" s="56"/>
    </row>
    <row r="2" spans="1:8" s="10" customFormat="1" ht="51" customHeight="1" x14ac:dyDescent="0.25">
      <c r="A2" s="11"/>
      <c r="B2" s="50" t="s">
        <v>6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ht="15.75" x14ac:dyDescent="0.25">
      <c r="A3" s="1"/>
      <c r="B3" s="22" t="s">
        <v>1</v>
      </c>
      <c r="C3" s="12">
        <v>-3164.8</v>
      </c>
      <c r="D3" s="12">
        <v>-3438</v>
      </c>
      <c r="E3" s="12">
        <v>-3087.4</v>
      </c>
      <c r="F3" s="13"/>
      <c r="G3" s="14">
        <f>SIGN(C3)*(D3/C3-1)</f>
        <v>-8.6324570273002887E-2</v>
      </c>
      <c r="H3" s="23">
        <f>SIGN(D3)*(E3/D3-1)</f>
        <v>0.10197789412449099</v>
      </c>
    </row>
    <row r="4" spans="1:8" ht="15.75" x14ac:dyDescent="0.25">
      <c r="A4" s="1"/>
      <c r="B4" s="22" t="s">
        <v>2</v>
      </c>
      <c r="C4" s="15">
        <v>1568.9</v>
      </c>
      <c r="D4" s="15">
        <v>1601.9</v>
      </c>
      <c r="E4" s="15">
        <v>1859.9</v>
      </c>
      <c r="F4" s="13"/>
      <c r="G4" s="14">
        <f t="shared" ref="G4:G7" si="0">SIGN(C4)*(D4/C4-1)</f>
        <v>2.1033845369367032E-2</v>
      </c>
      <c r="H4" s="23">
        <f t="shared" ref="H4:H7" si="1">SIGN(D4)*(E4/D4-1)</f>
        <v>0.16105874274299259</v>
      </c>
    </row>
    <row r="5" spans="1:8" ht="15.75" x14ac:dyDescent="0.25">
      <c r="A5" s="2"/>
      <c r="B5" s="22" t="s">
        <v>3</v>
      </c>
      <c r="C5" s="12">
        <v>1384.1</v>
      </c>
      <c r="D5" s="12">
        <v>1241.8</v>
      </c>
      <c r="E5" s="12">
        <v>2552.4</v>
      </c>
      <c r="F5" s="13"/>
      <c r="G5" s="14">
        <f t="shared" si="0"/>
        <v>-0.1028104905714905</v>
      </c>
      <c r="H5" s="23">
        <f t="shared" si="1"/>
        <v>1.0554034466097604</v>
      </c>
    </row>
    <row r="6" spans="1:8" ht="15.75" x14ac:dyDescent="0.25">
      <c r="A6" s="1"/>
      <c r="B6" s="22" t="s">
        <v>4</v>
      </c>
      <c r="C6" s="15">
        <v>849.5</v>
      </c>
      <c r="D6" s="15">
        <v>8.1</v>
      </c>
      <c r="E6" s="15">
        <v>1093</v>
      </c>
      <c r="F6" s="13"/>
      <c r="G6" s="14">
        <v>-0.99099999999999999</v>
      </c>
      <c r="H6" s="23">
        <v>134.77000000000001</v>
      </c>
    </row>
    <row r="7" spans="1:8" ht="15.75" x14ac:dyDescent="0.25">
      <c r="A7" s="1"/>
      <c r="B7" s="24" t="s">
        <v>5</v>
      </c>
      <c r="C7" s="25">
        <v>637.70000000000005</v>
      </c>
      <c r="D7" s="25">
        <v>-586.29999999999995</v>
      </c>
      <c r="E7" s="25">
        <v>2418</v>
      </c>
      <c r="F7" s="26"/>
      <c r="G7" s="27">
        <f t="shared" si="0"/>
        <v>-1.9193978359730279</v>
      </c>
      <c r="H7" s="28">
        <f t="shared" si="1"/>
        <v>5.1241685144124176</v>
      </c>
    </row>
    <row r="8" spans="1:8" ht="15.75" x14ac:dyDescent="0.25">
      <c r="A8" s="1"/>
      <c r="B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15.75" x14ac:dyDescent="0.25">
      <c r="A10" s="1"/>
      <c r="B10" s="1"/>
      <c r="C10" s="1"/>
      <c r="D10" s="1"/>
      <c r="E10" s="1"/>
      <c r="F10" s="1"/>
      <c r="G10" s="1"/>
      <c r="H10" s="1"/>
    </row>
    <row r="11" spans="1:8" ht="15.75" x14ac:dyDescent="0.25">
      <c r="A11" s="2"/>
      <c r="B11" s="2"/>
      <c r="C11" s="2"/>
      <c r="D11" s="2"/>
      <c r="E11" s="2"/>
      <c r="F11" s="2"/>
      <c r="G11" s="2"/>
      <c r="H11" s="2"/>
    </row>
    <row r="12" spans="1:8" ht="15.75" x14ac:dyDescent="0.25">
      <c r="A12" s="1"/>
      <c r="B12" s="1"/>
      <c r="C12" s="1"/>
      <c r="D12" s="1"/>
      <c r="E12" s="1"/>
      <c r="F12" s="1"/>
      <c r="G12" s="1"/>
      <c r="H12" s="1"/>
    </row>
    <row r="13" spans="1:8" ht="15.75" x14ac:dyDescent="0.25">
      <c r="A13" s="1"/>
      <c r="B13" s="1"/>
      <c r="C13" s="1"/>
      <c r="D13" s="1"/>
      <c r="E13" s="1"/>
      <c r="F13" s="1"/>
      <c r="G13" s="1"/>
      <c r="H13" s="1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1"/>
      <c r="E18" s="1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15.75" x14ac:dyDescent="0.25">
      <c r="A20" s="1"/>
      <c r="B20" s="1"/>
      <c r="C20" s="1"/>
      <c r="D20" s="1"/>
      <c r="E20" s="1"/>
      <c r="F20" s="1"/>
      <c r="G20" s="1"/>
      <c r="H20" s="1"/>
    </row>
    <row r="21" spans="1:8" ht="15.75" x14ac:dyDescent="0.25">
      <c r="A21" s="1"/>
      <c r="B21" s="1"/>
      <c r="C21" s="1"/>
      <c r="D21" s="1"/>
      <c r="E21" s="1"/>
      <c r="F21" s="1"/>
      <c r="G21" s="1"/>
      <c r="H21" s="1"/>
    </row>
    <row r="22" spans="1:8" ht="15.75" x14ac:dyDescent="0.25">
      <c r="A22" s="1"/>
      <c r="B22" s="1"/>
      <c r="C22" s="1"/>
      <c r="D22" s="1"/>
      <c r="E22" s="1"/>
      <c r="F22" s="1"/>
      <c r="G22" s="1"/>
      <c r="H22" s="1"/>
    </row>
    <row r="23" spans="1:8" ht="15.75" x14ac:dyDescent="0.25">
      <c r="A23" s="1"/>
      <c r="B23" s="1"/>
      <c r="C23" s="1"/>
      <c r="D23" s="1"/>
      <c r="E23" s="1"/>
      <c r="F23" s="1"/>
      <c r="G23" s="1"/>
      <c r="H23" s="1"/>
    </row>
    <row r="24" spans="1:8" ht="15.75" x14ac:dyDescent="0.25">
      <c r="A24" s="1"/>
      <c r="B24" s="1"/>
      <c r="C24" s="1"/>
      <c r="D24" s="1"/>
      <c r="E24" s="1"/>
      <c r="F24" s="1"/>
      <c r="G24" s="1"/>
      <c r="H24" s="1"/>
    </row>
    <row r="25" spans="1:8" ht="15.75" x14ac:dyDescent="0.25">
      <c r="A25" s="1"/>
      <c r="B25" s="1"/>
      <c r="C25" s="1"/>
      <c r="D25" s="1"/>
      <c r="E25" s="1"/>
      <c r="F25" s="1"/>
      <c r="G25" s="1"/>
      <c r="H25" s="1"/>
    </row>
    <row r="26" spans="1:8" ht="15.75" hidden="1" x14ac:dyDescent="0.25">
      <c r="A26" s="1"/>
      <c r="B26" s="1"/>
      <c r="C26" s="1"/>
      <c r="D26" s="1"/>
      <c r="E26" s="1"/>
      <c r="F26" s="1"/>
      <c r="G26" s="1"/>
      <c r="H26" s="1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NETTE'!C7:E7</xm:f>
              <xm:sqref>F7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NETTE'!C3:E3</xm:f>
              <xm:sqref>F3</xm:sqref>
            </x14:sparkline>
            <x14:sparkline>
              <xm:f>'CAF NETTE'!C4:E4</xm:f>
              <xm:sqref>F4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'CAF NETTE'!C5:E5</xm:f>
              <xm:sqref>F5</xm:sqref>
            </x14:sparkline>
            <x14:sparkline>
              <xm:f>'CAF NETTE'!C6:E6</xm:f>
              <xm:sqref>F6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showGridLines="0" zoomScaleNormal="100" workbookViewId="0">
      <selection activeCell="I22" sqref="I22"/>
    </sheetView>
  </sheetViews>
  <sheetFormatPr baseColWidth="10" defaultColWidth="0" defaultRowHeight="15" customHeight="1" zeroHeight="1" x14ac:dyDescent="0.25"/>
  <cols>
    <col min="1" max="1" width="11.42578125" customWidth="1"/>
    <col min="2" max="2" width="13.7109375" customWidth="1"/>
    <col min="3" max="4" width="16.140625" customWidth="1"/>
    <col min="5" max="5" width="15.7109375" customWidth="1"/>
    <col min="6" max="8" width="12.7109375" customWidth="1"/>
    <col min="9" max="9" width="11.42578125" customWidth="1"/>
    <col min="10" max="16384" width="11.42578125" hidden="1"/>
  </cols>
  <sheetData>
    <row r="1" spans="1:8" x14ac:dyDescent="0.25">
      <c r="C1" s="9"/>
      <c r="D1" s="21"/>
      <c r="E1" s="21"/>
    </row>
    <row r="2" spans="1:8" s="4" customFormat="1" ht="51" customHeight="1" x14ac:dyDescent="0.25">
      <c r="A2" s="5"/>
      <c r="B2" s="51" t="s">
        <v>8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ht="15.75" x14ac:dyDescent="0.25">
      <c r="A3" s="1"/>
      <c r="B3" s="16" t="s">
        <v>1</v>
      </c>
      <c r="C3" s="12">
        <v>27898.400000000001</v>
      </c>
      <c r="D3" s="12">
        <v>28083.3</v>
      </c>
      <c r="E3" s="12">
        <v>26277.7</v>
      </c>
      <c r="F3" s="13"/>
      <c r="G3" s="14">
        <f>D3/C3-1</f>
        <v>6.6276202219481828E-3</v>
      </c>
      <c r="H3" s="14">
        <f>SIGN(D3)*(E3/D3-1)</f>
        <v>-6.4294438331677473E-2</v>
      </c>
    </row>
    <row r="4" spans="1:8" ht="15.75" x14ac:dyDescent="0.25">
      <c r="A4" s="1"/>
      <c r="B4" s="16" t="s">
        <v>2</v>
      </c>
      <c r="C4" s="15">
        <v>9771.9</v>
      </c>
      <c r="D4" s="15">
        <v>9602.4</v>
      </c>
      <c r="E4" s="15">
        <v>9152.6</v>
      </c>
      <c r="F4" s="13"/>
      <c r="G4" s="14">
        <f>D4/C4-1</f>
        <v>-1.734565437632396E-2</v>
      </c>
      <c r="H4" s="14">
        <f t="shared" ref="H4:H6" si="0">SIGN(D4)*(E4/D4-1)</f>
        <v>-4.6842456052653469E-2</v>
      </c>
    </row>
    <row r="5" spans="1:8" ht="15.75" x14ac:dyDescent="0.25">
      <c r="A5" s="2"/>
      <c r="B5" s="16" t="s">
        <v>3</v>
      </c>
      <c r="C5" s="12">
        <v>5987.6</v>
      </c>
      <c r="D5" s="12">
        <v>4730.8999999999996</v>
      </c>
      <c r="E5" s="12">
        <v>5745.7</v>
      </c>
      <c r="F5" s="13"/>
      <c r="G5" s="14">
        <f t="shared" ref="G5:G6" si="1">D5/C5-1</f>
        <v>-0.2098837597701918</v>
      </c>
      <c r="H5" s="14">
        <f t="shared" si="0"/>
        <v>0.21450463970914635</v>
      </c>
    </row>
    <row r="6" spans="1:8" ht="15.75" x14ac:dyDescent="0.25">
      <c r="A6" s="1"/>
      <c r="B6" s="16" t="s">
        <v>4</v>
      </c>
      <c r="C6" s="15">
        <v>1163.4000000000001</v>
      </c>
      <c r="D6" s="15">
        <v>1315.4</v>
      </c>
      <c r="E6" s="15">
        <v>1420.4</v>
      </c>
      <c r="F6" s="13"/>
      <c r="G6" s="14">
        <f t="shared" si="1"/>
        <v>0.13065153859377676</v>
      </c>
      <c r="H6" s="14">
        <f t="shared" si="0"/>
        <v>7.9823627793826901E-2</v>
      </c>
    </row>
    <row r="7" spans="1:8" ht="15.75" x14ac:dyDescent="0.25">
      <c r="A7" s="1"/>
      <c r="B7" s="17" t="s">
        <v>5</v>
      </c>
      <c r="C7" s="18">
        <v>44821.2</v>
      </c>
      <c r="D7" s="18">
        <v>43731.9</v>
      </c>
      <c r="E7" s="18">
        <v>42596.4</v>
      </c>
      <c r="F7" s="13"/>
      <c r="G7" s="19">
        <f>D7/C7-1</f>
        <v>-2.4303231506519141E-2</v>
      </c>
      <c r="H7" s="19">
        <f>SIGN(D7)*(E7/D7-1)</f>
        <v>-2.5965027817222652E-2</v>
      </c>
    </row>
    <row r="8" spans="1:8" ht="15.75" x14ac:dyDescent="0.25">
      <c r="A8" s="1"/>
      <c r="B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15.75" x14ac:dyDescent="0.25">
      <c r="A10" s="1"/>
      <c r="B10" s="1"/>
      <c r="C10" s="1"/>
      <c r="D10" s="1"/>
      <c r="E10" s="1"/>
      <c r="F10" s="1"/>
      <c r="G10" s="1"/>
      <c r="H10" s="1"/>
    </row>
    <row r="11" spans="1:8" ht="15.75" x14ac:dyDescent="0.25">
      <c r="A11" s="2"/>
      <c r="B11" s="2"/>
      <c r="C11" s="2"/>
      <c r="D11" s="2"/>
      <c r="E11" s="2"/>
      <c r="F11" s="2"/>
      <c r="G11" s="2"/>
      <c r="H11" s="2"/>
    </row>
    <row r="12" spans="1:8" ht="15.75" x14ac:dyDescent="0.25">
      <c r="A12" s="1"/>
      <c r="B12" s="1"/>
      <c r="C12" s="1"/>
      <c r="D12" s="1"/>
      <c r="E12" s="1"/>
      <c r="F12" s="1"/>
      <c r="G12" s="1"/>
      <c r="H12" s="1"/>
    </row>
    <row r="13" spans="1:8" ht="15.75" x14ac:dyDescent="0.25">
      <c r="A13" s="1"/>
      <c r="B13" s="1"/>
      <c r="C13" s="1"/>
      <c r="D13" s="1"/>
      <c r="E13" s="1"/>
      <c r="F13" s="1"/>
      <c r="G13" s="1"/>
      <c r="H13" s="1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1"/>
      <c r="E18" s="1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15.75" x14ac:dyDescent="0.25">
      <c r="A20" s="1"/>
      <c r="B20" s="1"/>
      <c r="C20" s="1"/>
      <c r="D20" s="1"/>
      <c r="E20" s="1"/>
      <c r="F20" s="1"/>
      <c r="G20" s="1"/>
      <c r="H20" s="1"/>
    </row>
    <row r="21" spans="1:8" ht="15.75" x14ac:dyDescent="0.25">
      <c r="A21" s="1"/>
      <c r="B21" s="1"/>
      <c r="C21" s="1"/>
      <c r="D21" s="1"/>
      <c r="E21" s="1"/>
      <c r="F21" s="1"/>
      <c r="G21" s="1"/>
      <c r="H21" s="1"/>
    </row>
    <row r="22" spans="1:8" ht="15.75" x14ac:dyDescent="0.25">
      <c r="A22" s="1"/>
      <c r="B22" s="1"/>
      <c r="C22" s="1"/>
      <c r="D22" s="1"/>
      <c r="E22" s="1"/>
      <c r="F22" s="1"/>
      <c r="G22" s="1"/>
      <c r="H22" s="1"/>
    </row>
    <row r="23" spans="1:8" ht="15.75" x14ac:dyDescent="0.25">
      <c r="A23" s="1"/>
      <c r="B23" s="1"/>
      <c r="C23" s="1"/>
      <c r="D23" s="1"/>
      <c r="E23" s="1"/>
      <c r="F23" s="1"/>
      <c r="G23" s="1"/>
      <c r="H23" s="1"/>
    </row>
    <row r="24" spans="1:8" ht="15.75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/>
  </sheetData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brute'!C7:E7</xm:f>
              <xm:sqref>F7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brute'!C3:E3</xm:f>
              <xm:sqref>F3</xm:sqref>
            </x14:sparkline>
            <x14:sparkline>
              <xm:f>'TRESORERIE brute'!C4:E4</xm:f>
              <xm:sqref>F4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brute'!C5:E5</xm:f>
              <xm:sqref>F5</xm:sqref>
            </x14:sparkline>
            <x14:sparkline>
              <xm:f>'TRESORERIE brute'!C6:E6</xm:f>
              <xm:sqref>F6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I25"/>
  <sheetViews>
    <sheetView showGridLines="0" zoomScaleNormal="100" workbookViewId="0">
      <selection activeCell="I22" sqref="I22"/>
    </sheetView>
  </sheetViews>
  <sheetFormatPr baseColWidth="10" defaultColWidth="0" defaultRowHeight="15" zeroHeight="1" x14ac:dyDescent="0.25"/>
  <cols>
    <col min="1" max="1" width="11.42578125" customWidth="1"/>
    <col min="2" max="2" width="13.7109375" customWidth="1"/>
    <col min="3" max="5" width="16" customWidth="1"/>
    <col min="6" max="8" width="12.7109375" customWidth="1"/>
    <col min="9" max="9" width="11.42578125" customWidth="1"/>
    <col min="10" max="16384" width="11.42578125" hidden="1"/>
  </cols>
  <sheetData>
    <row r="1" spans="1:8" x14ac:dyDescent="0.25">
      <c r="C1" s="9"/>
      <c r="D1" s="21"/>
      <c r="E1" s="21"/>
    </row>
    <row r="2" spans="1:8" s="4" customFormat="1" ht="51" customHeight="1" x14ac:dyDescent="0.25">
      <c r="A2" s="5"/>
      <c r="B2" s="52" t="s">
        <v>7</v>
      </c>
      <c r="C2" s="46" t="s">
        <v>20</v>
      </c>
      <c r="D2" s="46" t="s">
        <v>21</v>
      </c>
      <c r="E2" s="46" t="s">
        <v>22</v>
      </c>
      <c r="F2" s="46" t="s">
        <v>13</v>
      </c>
      <c r="G2" s="47" t="s">
        <v>14</v>
      </c>
      <c r="H2" s="48" t="s">
        <v>15</v>
      </c>
    </row>
    <row r="3" spans="1:8" ht="15.75" x14ac:dyDescent="0.25">
      <c r="A3" s="1"/>
      <c r="B3" s="29" t="s">
        <v>1</v>
      </c>
      <c r="C3" s="12">
        <v>27095.7</v>
      </c>
      <c r="D3" s="12">
        <v>27199.5</v>
      </c>
      <c r="E3" s="39">
        <v>25145.200000000001</v>
      </c>
      <c r="F3" s="13"/>
      <c r="G3" s="14">
        <f>SIGN(C3)*(D3/C3-1)</f>
        <v>3.830866152193968E-3</v>
      </c>
      <c r="H3" s="30">
        <f>SIGN(D3)*(E3/D3-1)</f>
        <v>-7.5527123660361406E-2</v>
      </c>
    </row>
    <row r="4" spans="1:8" ht="15.75" x14ac:dyDescent="0.25">
      <c r="A4" s="1"/>
      <c r="B4" s="29" t="s">
        <v>2</v>
      </c>
      <c r="C4" s="15">
        <v>9355.2999999999993</v>
      </c>
      <c r="D4" s="15">
        <v>9265.2999999999993</v>
      </c>
      <c r="E4" s="40">
        <v>8563.9</v>
      </c>
      <c r="F4" s="13"/>
      <c r="G4" s="14">
        <f t="shared" ref="G4:G7" si="0">SIGN(C4)*(D4/C4-1)</f>
        <v>-9.6202152790396678E-3</v>
      </c>
      <c r="H4" s="30">
        <f t="shared" ref="H4:H7" si="1">SIGN(D4)*(E4/D4-1)</f>
        <v>-7.5701812137761282E-2</v>
      </c>
    </row>
    <row r="5" spans="1:8" ht="15.75" x14ac:dyDescent="0.25">
      <c r="A5" s="2"/>
      <c r="B5" s="29" t="s">
        <v>3</v>
      </c>
      <c r="C5" s="12">
        <v>5583</v>
      </c>
      <c r="D5" s="12">
        <v>4005.4</v>
      </c>
      <c r="E5" s="39">
        <v>5435.9</v>
      </c>
      <c r="F5" s="13"/>
      <c r="G5" s="14">
        <f>SIGN(C5)*(D5/C5-1)</f>
        <v>-0.28257209385634963</v>
      </c>
      <c r="H5" s="30">
        <f>SIGN(D5)*(E5/D5-1)</f>
        <v>0.35714285714285698</v>
      </c>
    </row>
    <row r="6" spans="1:8" ht="15.75" x14ac:dyDescent="0.25">
      <c r="A6" s="1"/>
      <c r="B6" s="29" t="s">
        <v>4</v>
      </c>
      <c r="C6" s="15">
        <v>-693.3</v>
      </c>
      <c r="D6" s="15">
        <v>-873.3</v>
      </c>
      <c r="E6" s="40">
        <v>380.9</v>
      </c>
      <c r="F6" s="13"/>
      <c r="G6" s="14">
        <f>SIGN(C6)*(D6/C6-1)</f>
        <v>-0.25962786672436167</v>
      </c>
      <c r="H6" s="30">
        <f>SIGN(D6)*(E6/D6-1)</f>
        <v>1.4361616855605175</v>
      </c>
    </row>
    <row r="7" spans="1:8" ht="15.75" x14ac:dyDescent="0.25">
      <c r="A7" s="1"/>
      <c r="B7" s="31" t="s">
        <v>5</v>
      </c>
      <c r="C7" s="32">
        <v>41340.5</v>
      </c>
      <c r="D7" s="32">
        <v>39596.800000000003</v>
      </c>
      <c r="E7" s="32">
        <v>39525.9</v>
      </c>
      <c r="F7" s="33"/>
      <c r="G7" s="34">
        <f t="shared" si="0"/>
        <v>-4.2178977032208076E-2</v>
      </c>
      <c r="H7" s="35">
        <f t="shared" si="1"/>
        <v>-1.7905487312106505E-3</v>
      </c>
    </row>
    <row r="8" spans="1:8" ht="15.75" x14ac:dyDescent="0.25">
      <c r="A8" s="1"/>
      <c r="B8" s="1"/>
      <c r="C8" s="8"/>
      <c r="D8" s="8"/>
      <c r="E8" s="8"/>
      <c r="F8" s="1"/>
      <c r="G8" s="1"/>
      <c r="H8" s="1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15.75" x14ac:dyDescent="0.25">
      <c r="A10" s="1"/>
      <c r="B10" s="1"/>
      <c r="C10" s="1"/>
      <c r="D10" s="1"/>
      <c r="E10" s="1"/>
      <c r="F10" s="1"/>
      <c r="G10" s="1"/>
      <c r="H10" s="1"/>
    </row>
    <row r="11" spans="1:8" ht="15.75" x14ac:dyDescent="0.25">
      <c r="A11" s="2"/>
      <c r="B11" s="2"/>
      <c r="C11" s="2"/>
      <c r="D11" s="2"/>
      <c r="E11" s="2"/>
      <c r="F11" s="2"/>
      <c r="G11" s="2"/>
      <c r="H11" s="2"/>
    </row>
    <row r="12" spans="1:8" ht="15.75" x14ac:dyDescent="0.25">
      <c r="A12" s="1"/>
      <c r="B12" s="1"/>
      <c r="C12" s="1"/>
      <c r="D12" s="1"/>
      <c r="E12" s="1"/>
      <c r="F12" s="1"/>
      <c r="G12" s="1"/>
      <c r="H12" s="1"/>
    </row>
    <row r="13" spans="1:8" ht="15.75" x14ac:dyDescent="0.25">
      <c r="A13" s="1"/>
      <c r="B13" s="1"/>
      <c r="C13" s="1"/>
      <c r="D13" s="1"/>
      <c r="E13" s="1"/>
      <c r="F13" s="1"/>
      <c r="G13" s="1"/>
      <c r="H13" s="1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1"/>
      <c r="E18" s="1"/>
      <c r="F18" s="1"/>
      <c r="G18" s="1"/>
      <c r="H18" s="1"/>
    </row>
    <row r="19" spans="1:8" ht="15.75" x14ac:dyDescent="0.25">
      <c r="A19" s="1"/>
      <c r="B19" s="1"/>
      <c r="C19" s="1"/>
      <c r="D19" s="1"/>
      <c r="E19" s="1"/>
      <c r="F19" s="1"/>
      <c r="G19" s="1"/>
      <c r="H19" s="1"/>
    </row>
    <row r="20" spans="1:8" ht="15.75" x14ac:dyDescent="0.25">
      <c r="A20" s="1"/>
      <c r="B20" s="1"/>
      <c r="C20" s="1"/>
      <c r="D20" s="1"/>
      <c r="E20" s="1"/>
      <c r="F20" s="1"/>
      <c r="G20" s="1"/>
      <c r="H20" s="1"/>
    </row>
    <row r="21" spans="1:8" ht="15.75" x14ac:dyDescent="0.25">
      <c r="A21" s="1"/>
      <c r="B21" s="1"/>
      <c r="C21" s="1"/>
      <c r="D21" s="1"/>
      <c r="E21" s="1"/>
      <c r="F21" s="1"/>
      <c r="G21" s="1"/>
      <c r="H21" s="1"/>
    </row>
    <row r="22" spans="1:8" ht="15.75" x14ac:dyDescent="0.25">
      <c r="A22" s="1"/>
      <c r="B22" s="1"/>
      <c r="C22" s="1"/>
      <c r="D22" s="1"/>
      <c r="E22" s="1"/>
      <c r="F22" s="1"/>
      <c r="G22" s="1"/>
      <c r="H22" s="1"/>
    </row>
    <row r="23" spans="1:8" ht="15.75" x14ac:dyDescent="0.25">
      <c r="A23" s="1"/>
      <c r="B23" s="1"/>
      <c r="C23" s="1"/>
      <c r="D23" s="1"/>
      <c r="E23" s="1"/>
      <c r="F23" s="1"/>
      <c r="G23" s="1"/>
      <c r="H23" s="1"/>
    </row>
    <row r="24" spans="1:8" ht="15.75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/>
  </sheetData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nette'!C5:E5</xm:f>
              <xm:sqref>F5</xm:sqref>
            </x14:sparkline>
            <x14:sparkline>
              <xm:f>'TRESORERIE nette'!C6:E6</xm:f>
              <xm:sqref>F6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nette'!C3:E3</xm:f>
              <xm:sqref>F3</xm:sqref>
            </x14:sparkline>
            <x14:sparkline>
              <xm:f>'TRESORERIE nette'!C4:E4</xm:f>
              <xm:sqref>F4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'TRESORERIE nette'!C7:E7</xm:f>
              <xm:sqref>F7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RECETTES</vt:lpstr>
      <vt:lpstr>DEPENSES</vt:lpstr>
      <vt:lpstr>CAF BRUTE</vt:lpstr>
      <vt:lpstr>CAF NETTE</vt:lpstr>
      <vt:lpstr>TRESORERIE brute</vt:lpstr>
      <vt:lpstr>TRESORERIE nette</vt:lpstr>
      <vt:lpstr>'CAF BRUTE'!Zone_d_impression</vt:lpstr>
      <vt:lpstr>'CAF NETTE'!Zone_d_impression</vt:lpstr>
      <vt:lpstr>DEPENSES!Zone_d_impression</vt:lpstr>
      <vt:lpstr>RECETTES!Zone_d_impression</vt:lpstr>
      <vt:lpstr>'TRESORERIE brute'!Zone_d_impression</vt:lpstr>
      <vt:lpstr>'TRESORERIE nette'!Zone_d_impression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Uteza</dc:creator>
  <cp:lastModifiedBy>Chloe Leblond</cp:lastModifiedBy>
  <cp:lastPrinted>2025-07-17T16:48:37Z</cp:lastPrinted>
  <dcterms:created xsi:type="dcterms:W3CDTF">2022-12-09T09:55:56Z</dcterms:created>
  <dcterms:modified xsi:type="dcterms:W3CDTF">2026-07-15T08:02:09Z</dcterms:modified>
</cp:coreProperties>
</file>