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fargeat-lugnier01\Documents\__Dossier Direction projet\_Contractualisation\09_SPOCC\2025\SMCL\"/>
    </mc:Choice>
  </mc:AlternateContent>
  <bookViews>
    <workbookView xWindow="-120" yWindow="-120" windowWidth="29040" windowHeight="15720" tabRatio="810"/>
  </bookViews>
  <sheets>
    <sheet name="DRF" sheetId="11" r:id="rId1"/>
    <sheet name="DRI" sheetId="10" r:id="rId2"/>
    <sheet name="DEPENSES TOTALES" sheetId="9" r:id="rId3"/>
    <sheet name="CAF BRUTE" sheetId="1" r:id="rId4"/>
    <sheet name="CAF NETTE" sheetId="2" r:id="rId5"/>
    <sheet name="TRESORERIE brute" sheetId="4" r:id="rId6"/>
    <sheet name="TRESORERIE nette" sheetId="3" r:id="rId7"/>
    <sheet name="Communes" sheetId="12" r:id="rId8"/>
  </sheets>
  <definedNames>
    <definedName name="_AMO_UniqueIdentifier" hidden="1">"'b9e49ab9-3724-4ab5-b34f-c3d2a4ecefd3'"</definedName>
    <definedName name="_xlnm.Print_Area" localSheetId="3">'CAF BRUTE'!$A$1:$I$24</definedName>
    <definedName name="_xlnm.Print_Area" localSheetId="4">'CAF NETTE'!$A$1:$I$25</definedName>
    <definedName name="_xlnm.Print_Area" localSheetId="7">Communes!$B$2:$Q$75</definedName>
    <definedName name="_xlnm.Print_Area" localSheetId="2">'DEPENSES TOTALES'!$A$1:$I$19</definedName>
    <definedName name="_xlnm.Print_Area" localSheetId="0">DRF!$A$1:$I$19</definedName>
    <definedName name="_xlnm.Print_Area" localSheetId="1">DRI!$A$1:$I$19</definedName>
    <definedName name="_xlnm.Print_Area" localSheetId="5">'TRESORERIE brute'!$A$1:$I$25</definedName>
    <definedName name="_xlnm.Print_Area" localSheetId="6">'TRESORERIE nette'!$A$1:$I$25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1" l="1"/>
  <c r="G7" i="11"/>
  <c r="H6" i="11"/>
  <c r="G6" i="11"/>
  <c r="H5" i="11"/>
  <c r="G5" i="11"/>
  <c r="H4" i="11"/>
  <c r="G4" i="11"/>
  <c r="H3" i="11"/>
  <c r="G3" i="11"/>
  <c r="G7" i="10"/>
  <c r="G6" i="2" l="1"/>
  <c r="H3" i="1" l="1"/>
  <c r="G3" i="1" l="1"/>
  <c r="H7" i="10" l="1"/>
  <c r="H6" i="10"/>
  <c r="G6" i="10"/>
  <c r="H5" i="10"/>
  <c r="H4" i="10"/>
  <c r="G4" i="10"/>
  <c r="H3" i="10"/>
  <c r="G3" i="10"/>
  <c r="H7" i="9" l="1"/>
  <c r="G7" i="9"/>
  <c r="H6" i="9"/>
  <c r="G6" i="9"/>
  <c r="H5" i="9"/>
  <c r="G5" i="9"/>
  <c r="H4" i="9"/>
  <c r="G4" i="9"/>
  <c r="H3" i="9"/>
  <c r="G3" i="9"/>
  <c r="H5" i="3" l="1"/>
  <c r="G5" i="3"/>
  <c r="G6" i="3" l="1"/>
  <c r="G3" i="3"/>
  <c r="G7" i="4"/>
  <c r="G4" i="4"/>
  <c r="G6" i="4"/>
  <c r="G5" i="4"/>
  <c r="G3" i="4"/>
  <c r="G7" i="3"/>
  <c r="G4" i="3"/>
  <c r="G7" i="2"/>
  <c r="G5" i="2"/>
  <c r="G4" i="2"/>
  <c r="G3" i="2"/>
  <c r="G7" i="1"/>
  <c r="G6" i="1"/>
  <c r="G5" i="1"/>
  <c r="G4" i="1"/>
  <c r="H3" i="3"/>
  <c r="H7" i="3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<sst xmlns="http://schemas.openxmlformats.org/spreadsheetml/2006/main" count="141" uniqueCount="35">
  <si>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</si>
  <si>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</si>
  <si>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</si>
  <si>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</si>
  <si>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</si>
  <si>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</si>
  <si>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</si>
  <si>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</si>
  <si>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</si>
  <si>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sur la période 2023-2025</t>
  </si>
  <si>
    <t>Évolution 2024/2023</t>
  </si>
  <si>
    <t>Evolution 2025/2024</t>
  </si>
  <si>
    <t>Dépenses totales en M€</t>
  </si>
  <si>
    <t>Dépenses Totales = Dépenses réelles de fonctionnement + Dépenses réelles d'investissement hors remboursement d'emprunt</t>
  </si>
  <si>
    <t>Dépenses réelles d'investissement (DRI) en M€</t>
  </si>
  <si>
    <t>Dépenses réelles de fonctionnement (DRF) en M€</t>
  </si>
  <si>
    <t>Exécution 2023</t>
  </si>
  <si>
    <t>Exécution 2024</t>
  </si>
  <si>
    <t>Solde 
exercice 2023</t>
  </si>
  <si>
    <t>Solde 
exercice 2024</t>
  </si>
  <si>
    <t>Solde 
exercice 2025</t>
  </si>
  <si>
    <t>Exécution 2025
au 30 avril 2026</t>
  </si>
  <si>
    <t>Total communes</t>
  </si>
  <si>
    <t>Moins de 500 hab</t>
  </si>
  <si>
    <t>De 500 à 3 500 hab</t>
  </si>
  <si>
    <t>De 3 500 à 10 000 hab</t>
  </si>
  <si>
    <t>De 10 000 à 50 000 hab</t>
  </si>
  <si>
    <t>De 50 000 à 100 000 hab</t>
  </si>
  <si>
    <t>Plus de 100 000 hab</t>
  </si>
  <si>
    <t>Solde
exercice 2024</t>
  </si>
  <si>
    <t>Solde
exercice 2025</t>
  </si>
  <si>
    <t>Epargne brute (CAF brute) 
des communes
en M€</t>
  </si>
  <si>
    <t>Epargne nette (CAF nette) 
des communes
en M€</t>
  </si>
  <si>
    <t>Trésorerie brute 
des communes
en M€</t>
  </si>
  <si>
    <t>Trésorerie nette
des communes
en 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</si>
</sst>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.00\ [$€-40C];[Red]\-#,##0.00\ [$€-40C]"/>
    <numFmt numFmtId="166" formatCode="0.0%"/>
    <numFmt numFmtId="167" formatCode="_(* #,##0.00_);_(* \(#,##0.00\);_(* &quot;-&quot;??_);_(@_)"/>
    <numFmt numFmtId="168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rgb="FFFFFFFF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FFFFFF"/>
      <name val="Arial"/>
      <family val="2"/>
    </font>
    <font>
      <sz val="9.5"/>
      <color rgb="FFFF0000"/>
      <name val="Arial"/>
      <family val="2"/>
    </font>
    <font>
      <i/>
      <sz val="9.5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  <fill>
      <patternFill patternType="solid">
        <fgColor rgb="FFFAFBFE"/>
        <bgColor indexed="64"/>
      </patternFill>
    </fill>
  </fills>
  <borders count="24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17600024414813E-2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2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5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0" fillId="0" borderId="1" xfId="0" applyNumberFormat="1" applyFont="1" applyFill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166" fontId="12" fillId="6" borderId="1" xfId="2" applyNumberFormat="1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3" fontId="9" fillId="0" borderId="1" xfId="0" quotePrefix="1" applyNumberFormat="1" applyFont="1" applyFill="1" applyBorder="1" applyAlignment="1">
      <alignment horizontal="right" vertical="center"/>
    </xf>
    <xf numFmtId="166" fontId="13" fillId="6" borderId="1" xfId="2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6" borderId="6" xfId="0" applyFont="1" applyFill="1" applyBorder="1" applyAlignment="1">
      <alignment vertical="center"/>
    </xf>
    <xf numFmtId="166" fontId="12" fillId="6" borderId="7" xfId="2" applyNumberFormat="1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3" fontId="9" fillId="0" borderId="9" xfId="0" quotePrefix="1" applyNumberFormat="1" applyFont="1" applyFill="1" applyBorder="1" applyAlignment="1">
      <alignment horizontal="right" vertical="center"/>
    </xf>
    <xf numFmtId="3" fontId="9" fillId="6" borderId="9" xfId="0" applyNumberFormat="1" applyFont="1" applyFill="1" applyBorder="1" applyAlignment="1">
      <alignment vertical="center"/>
    </xf>
    <xf numFmtId="166" fontId="13" fillId="6" borderId="9" xfId="2" applyNumberFormat="1" applyFont="1" applyFill="1" applyBorder="1" applyAlignment="1">
      <alignment vertical="center"/>
    </xf>
    <xf numFmtId="166" fontId="13" fillId="6" borderId="10" xfId="2" applyNumberFormat="1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166" fontId="12" fillId="6" borderId="15" xfId="2" applyNumberFormat="1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3" fontId="9" fillId="0" borderId="17" xfId="0" quotePrefix="1" applyNumberFormat="1" applyFont="1" applyFill="1" applyBorder="1" applyAlignment="1">
      <alignment horizontal="right" vertical="center"/>
    </xf>
    <xf numFmtId="3" fontId="9" fillId="6" borderId="17" xfId="0" applyNumberFormat="1" applyFont="1" applyFill="1" applyBorder="1" applyAlignment="1">
      <alignment vertical="center"/>
    </xf>
    <xf numFmtId="166" fontId="13" fillId="6" borderId="17" xfId="2" applyNumberFormat="1" applyFont="1" applyFill="1" applyBorder="1" applyAlignment="1">
      <alignment vertical="center"/>
    </xf>
    <xf numFmtId="166" fontId="13" fillId="6" borderId="18" xfId="2" applyNumberFormat="1" applyFont="1" applyFill="1" applyBorder="1" applyAlignment="1">
      <alignment vertical="center"/>
    </xf>
    <xf numFmtId="0" fontId="14" fillId="0" borderId="0" xfId="0" applyFont="1"/>
    <xf numFmtId="168" fontId="0" fillId="0" borderId="0" xfId="30" applyNumberFormat="1" applyFont="1"/>
    <xf numFmtId="3" fontId="1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vertical="center"/>
    </xf>
    <xf numFmtId="3" fontId="10" fillId="0" borderId="1" xfId="0" quotePrefix="1" applyNumberFormat="1" applyFont="1" applyBorder="1" applyAlignment="1">
      <alignment horizontal="right" vertical="center"/>
    </xf>
    <xf numFmtId="3" fontId="7" fillId="0" borderId="0" xfId="0" applyNumberFormat="1" applyFont="1"/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17" fillId="0" borderId="0" xfId="0" applyNumberFormat="1" applyFont="1"/>
    <xf numFmtId="0" fontId="16" fillId="0" borderId="0" xfId="0" applyFont="1"/>
    <xf numFmtId="0" fontId="10" fillId="0" borderId="0" xfId="0" applyFont="1"/>
    <xf numFmtId="0" fontId="18" fillId="5" borderId="4" xfId="26" applyFont="1" applyFill="1" applyBorder="1" applyAlignment="1">
      <alignment horizontal="center" vertical="center" wrapText="1"/>
    </xf>
    <xf numFmtId="0" fontId="19" fillId="5" borderId="4" xfId="26" applyFont="1" applyFill="1" applyBorder="1" applyAlignment="1">
      <alignment horizontal="center" vertical="center" wrapText="1"/>
    </xf>
    <xf numFmtId="0" fontId="19" fillId="5" borderId="3" xfId="26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9" fillId="5" borderId="12" xfId="26" applyFont="1" applyFill="1" applyBorder="1" applyAlignment="1">
      <alignment horizontal="center" vertical="center" wrapText="1"/>
    </xf>
    <xf numFmtId="0" fontId="19" fillId="5" borderId="13" xfId="26" applyFont="1" applyFill="1" applyBorder="1" applyAlignment="1">
      <alignment horizontal="center" vertical="center" wrapText="1"/>
    </xf>
    <xf numFmtId="0" fontId="11" fillId="7" borderId="0" xfId="26" applyFill="1" applyAlignment="1">
      <alignment horizontal="left"/>
    </xf>
    <xf numFmtId="3" fontId="11" fillId="7" borderId="0" xfId="26" applyNumberFormat="1" applyFill="1" applyAlignment="1">
      <alignment horizontal="left"/>
    </xf>
    <xf numFmtId="166" fontId="11" fillId="7" borderId="0" xfId="31" applyNumberFormat="1" applyFont="1" applyFill="1" applyBorder="1" applyAlignment="1">
      <alignment horizontal="left"/>
    </xf>
    <xf numFmtId="168" fontId="11" fillId="7" borderId="0" xfId="30" applyNumberFormat="1" applyFont="1" applyFill="1" applyBorder="1" applyAlignment="1">
      <alignment horizontal="left"/>
    </xf>
    <xf numFmtId="0" fontId="24" fillId="7" borderId="0" xfId="26" applyFont="1" applyFill="1" applyAlignment="1">
      <alignment horizontal="left"/>
    </xf>
    <xf numFmtId="0" fontId="25" fillId="7" borderId="0" xfId="26" applyFont="1" applyFill="1" applyAlignment="1">
      <alignment horizontal="left"/>
    </xf>
    <xf numFmtId="0" fontId="11" fillId="7" borderId="0" xfId="26" applyFill="1" applyAlignment="1">
      <alignment horizontal="left" vertical="center"/>
    </xf>
    <xf numFmtId="3" fontId="11" fillId="7" borderId="0" xfId="26" applyNumberFormat="1" applyFill="1" applyAlignment="1">
      <alignment horizontal="left" vertical="center"/>
    </xf>
    <xf numFmtId="9" fontId="25" fillId="7" borderId="0" xfId="31" applyFont="1" applyFill="1" applyBorder="1" applyAlignment="1">
      <alignment horizontal="left"/>
    </xf>
    <xf numFmtId="0" fontId="23" fillId="4" borderId="20" xfId="26" applyFont="1" applyFill="1" applyBorder="1" applyAlignment="1">
      <alignment horizontal="center" vertical="center" wrapText="1"/>
    </xf>
    <xf numFmtId="0" fontId="9" fillId="5" borderId="20" xfId="26" applyFont="1" applyFill="1" applyBorder="1" applyAlignment="1">
      <alignment horizontal="center" vertical="center" wrapText="1"/>
    </xf>
    <xf numFmtId="0" fontId="21" fillId="5" borderId="20" xfId="26" applyFont="1" applyFill="1" applyBorder="1" applyAlignment="1">
      <alignment horizontal="center" vertical="center" wrapText="1"/>
    </xf>
    <xf numFmtId="3" fontId="10" fillId="0" borderId="20" xfId="26" applyNumberFormat="1" applyFont="1" applyBorder="1" applyAlignment="1">
      <alignment vertical="center"/>
    </xf>
    <xf numFmtId="3" fontId="9" fillId="0" borderId="20" xfId="26" applyNumberFormat="1" applyFont="1" applyBorder="1" applyAlignment="1">
      <alignment horizontal="right" vertical="center"/>
    </xf>
    <xf numFmtId="3" fontId="9" fillId="0" borderId="20" xfId="26" applyNumberFormat="1" applyFont="1" applyBorder="1" applyAlignment="1">
      <alignment vertical="center"/>
    </xf>
    <xf numFmtId="166" fontId="21" fillId="0" borderId="20" xfId="27" applyNumberFormat="1" applyFont="1" applyBorder="1" applyAlignment="1">
      <alignment vertical="center"/>
    </xf>
    <xf numFmtId="3" fontId="10" fillId="0" borderId="21" xfId="26" quotePrefix="1" applyNumberFormat="1" applyFont="1" applyBorder="1" applyAlignment="1">
      <alignment horizontal="right" vertical="center"/>
    </xf>
    <xf numFmtId="3" fontId="10" fillId="0" borderId="21" xfId="26" applyNumberFormat="1" applyFont="1" applyBorder="1" applyAlignment="1">
      <alignment vertical="center"/>
    </xf>
    <xf numFmtId="166" fontId="22" fillId="0" borderId="21" xfId="27" quotePrefix="1" applyNumberFormat="1" applyFont="1" applyBorder="1" applyAlignment="1">
      <alignment horizontal="right" vertical="center"/>
    </xf>
    <xf numFmtId="3" fontId="10" fillId="0" borderId="22" xfId="26" quotePrefix="1" applyNumberFormat="1" applyFont="1" applyBorder="1" applyAlignment="1">
      <alignment horizontal="right" vertical="center"/>
    </xf>
    <xf numFmtId="3" fontId="10" fillId="0" borderId="22" xfId="26" applyNumberFormat="1" applyFont="1" applyBorder="1" applyAlignment="1">
      <alignment vertical="center"/>
    </xf>
    <xf numFmtId="166" fontId="22" fillId="0" borderId="22" xfId="27" quotePrefix="1" applyNumberFormat="1" applyFont="1" applyBorder="1" applyAlignment="1">
      <alignment horizontal="right" vertical="center"/>
    </xf>
    <xf numFmtId="3" fontId="10" fillId="0" borderId="23" xfId="26" applyNumberFormat="1" applyFont="1" applyBorder="1" applyAlignment="1">
      <alignment horizontal="right" vertical="center"/>
    </xf>
    <xf numFmtId="3" fontId="10" fillId="0" borderId="23" xfId="26" applyNumberFormat="1" applyFont="1" applyBorder="1" applyAlignment="1">
      <alignment vertical="center"/>
    </xf>
    <xf numFmtId="166" fontId="22" fillId="0" borderId="23" xfId="27" applyNumberFormat="1" applyFont="1" applyBorder="1" applyAlignment="1">
      <alignment vertical="center"/>
    </xf>
  </cellXfs>
  <cellStyles count="32">
    <cellStyle name="En-tête" xfId="5"/>
    <cellStyle name="Milliers" xfId="30" builtinId="3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" xfId="31" builtinId="5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14654.5</c:v>
                </c:pt>
                <c:pt idx="1">
                  <c:v>14209.7</c:v>
                </c:pt>
                <c:pt idx="2">
                  <c:v>14618.8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7040.2</c:v>
                </c:pt>
                <c:pt idx="1">
                  <c:v>7096.7</c:v>
                </c:pt>
                <c:pt idx="2">
                  <c:v>7061.5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dLbl>
              <c:idx val="1"/>
              <c:layout>
                <c:manualLayout>
                  <c:x val="0"/>
                  <c:y val="2.0525106568939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59-42A0-A527-BCBCE772A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7456.5</c:v>
                </c:pt>
                <c:pt idx="1">
                  <c:v>5142.6000000000004</c:v>
                </c:pt>
                <c:pt idx="2">
                  <c:v>6832.3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5877.3</c:v>
                </c:pt>
                <c:pt idx="1">
                  <c:v>5878.5</c:v>
                </c:pt>
                <c:pt idx="2">
                  <c:v>6352.7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8190.6</c:v>
                </c:pt>
                <c:pt idx="1">
                  <c:v>7786.4</c:v>
                </c:pt>
                <c:pt idx="2">
                  <c:v>8088.4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4441.5</c:v>
                </c:pt>
                <c:pt idx="1">
                  <c:v>4502.1000000000004</c:v>
                </c:pt>
                <c:pt idx="2">
                  <c:v>4332.7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4076.2</c:v>
                </c:pt>
                <c:pt idx="1">
                  <c:v>1906.9</c:v>
                </c:pt>
                <c:pt idx="2">
                  <c:v>3460.1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3638.6</c:v>
                </c:pt>
                <c:pt idx="1">
                  <c:v>3382.1</c:v>
                </c:pt>
                <c:pt idx="2">
                  <c:v>3640.8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312309688482239"/>
          <c:y val="7.2541131646008061E-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1589.6</c:v>
                </c:pt>
                <c:pt idx="1">
                  <c:v>1034.2</c:v>
                </c:pt>
                <c:pt idx="2">
                  <c:v>952.5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8822</c:v>
                </c:pt>
                <c:pt idx="1">
                  <c:v>6544.8</c:v>
                </c:pt>
                <c:pt idx="2">
                  <c:v>7569.2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11953</c:v>
                </c:pt>
                <c:pt idx="1">
                  <c:v>11075.8</c:v>
                </c:pt>
                <c:pt idx="2">
                  <c:v>10245.799999999999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30157</c:v>
                </c:pt>
                <c:pt idx="1">
                  <c:v>28232.1</c:v>
                </c:pt>
                <c:pt idx="2">
                  <c:v>26786.7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974.09999999999991</c:v>
                </c:pt>
                <c:pt idx="1">
                  <c:v>283.60000000000002</c:v>
                </c:pt>
                <c:pt idx="2">
                  <c:v>434.70000000000005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8772.6</c:v>
                </c:pt>
                <c:pt idx="1">
                  <c:v>6393.4000000000005</c:v>
                </c:pt>
                <c:pt idx="2">
                  <c:v>7240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11745.7</c:v>
                </c:pt>
                <c:pt idx="1">
                  <c:v>10816.099999999999</c:v>
                </c:pt>
                <c:pt idx="2">
                  <c:v>9995.4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2023</c:v>
                </c:pt>
                <c:pt idx="1">
                  <c:v>Solde 
exercice 2024</c:v>
                </c:pt>
                <c:pt idx="2">
                  <c:v>Solde 
exercice 2025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29286.9</c:v>
                </c:pt>
                <c:pt idx="1">
                  <c:v>26988.5</c:v>
                </c:pt>
                <c:pt idx="2">
                  <c:v>25583.4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1100" b="1" baseline="0">
                <a:latin typeface="Calibri" panose="020F0502020204030204" pitchFamily="34" charset="0"/>
                <a:cs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32825466484812416"/>
          <c:y val="8.438207560750275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22488156517237193"/>
          <c:w val="0.8522612468057289"/>
          <c:h val="0.65781183065423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Communes!$J$4</c:f>
              <c:strCache>
                <c:ptCount val="1"/>
                <c:pt idx="0">
                  <c:v>Plus de 100 000 hab</c:v>
                </c:pt>
              </c:strCache>
            </c:strRef>
          </c:tx>
          <c:spPr>
            <a:solidFill>
              <a:srgbClr val="672F0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27896582738601E-17"/>
                  <c:y val="3.63665935898574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BE-4364-A36A-05AB24CBDDCD}"/>
                </c:ext>
              </c:extLst>
            </c:dLbl>
            <c:dLbl>
              <c:idx val="1"/>
              <c:layout>
                <c:manualLayout>
                  <c:x val="0"/>
                  <c:y val="3.6366593589858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BE-4364-A36A-05AB24CBDDCD}"/>
                </c:ext>
              </c:extLst>
            </c:dLbl>
            <c:dLbl>
              <c:idx val="2"/>
              <c:layout>
                <c:manualLayout>
                  <c:x val="0"/>
                  <c:y val="3.6366593589858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3BE-4364-A36A-05AB24CBDD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Communes!$K$3:$M$3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Communes!$K$4:$M$4</c:f>
              <c:numCache>
                <c:formatCode>#,##0</c:formatCode>
                <c:ptCount val="3"/>
                <c:pt idx="0">
                  <c:v>1268.4000000000001</c:v>
                </c:pt>
                <c:pt idx="1">
                  <c:v>720.7</c:v>
                </c:pt>
                <c:pt idx="2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BE-4364-A36A-05AB24CBDDCD}"/>
            </c:ext>
          </c:extLst>
        </c:ser>
        <c:ser>
          <c:idx val="2"/>
          <c:order val="1"/>
          <c:tx>
            <c:strRef>
              <c:f>Communes!$J$5</c:f>
              <c:strCache>
                <c:ptCount val="1"/>
                <c:pt idx="0">
                  <c:v>De 50 000 à 100 000 hab</c:v>
                </c:pt>
              </c:strCache>
            </c:strRef>
          </c:tx>
          <c:spPr>
            <a:solidFill>
              <a:srgbClr val="AE5002"/>
            </a:solidFill>
            <a:ln w="12700">
              <a:solidFill>
                <a:srgbClr val="FC7404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Communes!$K$3:$M$3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Communes!$K$5:$M$5</c:f>
              <c:numCache>
                <c:formatCode>#,##0</c:formatCode>
                <c:ptCount val="3"/>
                <c:pt idx="0">
                  <c:v>542.1</c:v>
                </c:pt>
                <c:pt idx="1">
                  <c:v>656.3</c:v>
                </c:pt>
                <c:pt idx="2">
                  <c:v>622.9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BE-4364-A36A-05AB24CBDDCD}"/>
            </c:ext>
          </c:extLst>
        </c:ser>
        <c:ser>
          <c:idx val="1"/>
          <c:order val="2"/>
          <c:tx>
            <c:strRef>
              <c:f>Communes!$J$6</c:f>
              <c:strCache>
                <c:ptCount val="1"/>
                <c:pt idx="0">
                  <c:v>De 10 000 à 50 000 hab</c:v>
                </c:pt>
              </c:strCache>
            </c:strRef>
          </c:tx>
          <c:spPr>
            <a:solidFill>
              <a:srgbClr val="FC7400"/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Communes!$K$3:$M$3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Communes!$K$6:$M$6</c:f>
              <c:numCache>
                <c:formatCode>#,##0</c:formatCode>
                <c:ptCount val="3"/>
                <c:pt idx="0">
                  <c:v>2071.3000000000002</c:v>
                </c:pt>
                <c:pt idx="1">
                  <c:v>2058.3000000000002</c:v>
                </c:pt>
                <c:pt idx="2">
                  <c:v>2074.9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BE-4364-A36A-05AB24CBDDCD}"/>
            </c:ext>
          </c:extLst>
        </c:ser>
        <c:ser>
          <c:idx val="3"/>
          <c:order val="3"/>
          <c:tx>
            <c:strRef>
              <c:f>Communes!$J$7</c:f>
              <c:strCache>
                <c:ptCount val="1"/>
                <c:pt idx="0">
                  <c:v>De 3 500 à 10 000 hab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C7404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Communes!$K$3:$M$3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Communes!$K$7:$M$7</c:f>
              <c:numCache>
                <c:formatCode>#,##0</c:formatCode>
                <c:ptCount val="3"/>
                <c:pt idx="0">
                  <c:v>1634.2</c:v>
                </c:pt>
                <c:pt idx="1">
                  <c:v>1693.9</c:v>
                </c:pt>
                <c:pt idx="2">
                  <c:v>1727.4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BE-4364-A36A-05AB24CBDDCD}"/>
            </c:ext>
          </c:extLst>
        </c:ser>
        <c:ser>
          <c:idx val="4"/>
          <c:order val="4"/>
          <c:tx>
            <c:strRef>
              <c:f>Communes!$J$8</c:f>
              <c:strCache>
                <c:ptCount val="1"/>
                <c:pt idx="0">
                  <c:v>De 500 à 3 500 hab</c:v>
                </c:pt>
              </c:strCache>
            </c:strRef>
          </c:tx>
          <c:spPr>
            <a:solidFill>
              <a:srgbClr val="FFE699"/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Communes!$K$3:$M$3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Communes!$K$8:$M$8</c:f>
              <c:numCache>
                <c:formatCode>#,##0</c:formatCode>
                <c:ptCount val="3"/>
                <c:pt idx="0">
                  <c:v>2023.8</c:v>
                </c:pt>
                <c:pt idx="1">
                  <c:v>2041.2</c:v>
                </c:pt>
                <c:pt idx="2">
                  <c:v>1916.1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BE-4364-A36A-05AB24CBDDCD}"/>
            </c:ext>
          </c:extLst>
        </c:ser>
        <c:ser>
          <c:idx val="5"/>
          <c:order val="5"/>
          <c:tx>
            <c:strRef>
              <c:f>Communes!$J$9</c:f>
              <c:strCache>
                <c:ptCount val="1"/>
                <c:pt idx="0">
                  <c:v>Moins de 500 hab</c:v>
                </c:pt>
              </c:strCache>
            </c:strRef>
          </c:tx>
          <c:spPr>
            <a:solidFill>
              <a:srgbClr val="FFF2CC"/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Communes!$K$3:$M$3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Communes!$K$9:$M$9</c:f>
              <c:numCache>
                <c:formatCode>#,##0</c:formatCode>
                <c:ptCount val="3"/>
                <c:pt idx="0">
                  <c:v>650.79999999999995</c:v>
                </c:pt>
                <c:pt idx="1">
                  <c:v>616.1</c:v>
                </c:pt>
                <c:pt idx="2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BE-4364-A36A-05AB24CBDD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  <c:extLst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840304460019268"/>
          <c:y val="9.2125172097029515E-2"/>
          <c:w val="0.77165548380484883"/>
          <c:h val="0.11602489651270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1100" b="1" baseline="0">
                <a:latin typeface="Calibri" panose="020F0502020204030204" pitchFamily="34" charset="0"/>
                <a:cs typeface="Calibri" panose="020F0502020204030204" pitchFamily="34" charset="0"/>
              </a:rPr>
              <a:t>Trésorerie brute par strate (en M€) </a:t>
            </a:r>
          </a:p>
        </c:rich>
      </c:tx>
      <c:layout>
        <c:manualLayout>
          <c:xMode val="edge"/>
          <c:yMode val="edge"/>
          <c:x val="0.33209562758143607"/>
          <c:y val="2.2488314041839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839893829976082"/>
          <c:y val="0.1088668244716078"/>
          <c:w val="0.75042101068079192"/>
          <c:h val="0.71191550013599136"/>
        </c:manualLayout>
      </c:layout>
      <c:barChart>
        <c:barDir val="bar"/>
        <c:grouping val="clustered"/>
        <c:varyColors val="0"/>
        <c:ser>
          <c:idx val="6"/>
          <c:order val="0"/>
          <c:tx>
            <c:strRef>
              <c:f>Communes!$B$47</c:f>
              <c:strCache>
                <c:ptCount val="1"/>
                <c:pt idx="0">
                  <c:v>Moins de 500 hab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7030A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Communes!$C$41:$E$41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Communes!$C$47:$E$47</c:f>
              <c:numCache>
                <c:formatCode>#,##0</c:formatCode>
                <c:ptCount val="3"/>
                <c:pt idx="0">
                  <c:v>4647.5</c:v>
                </c:pt>
                <c:pt idx="1">
                  <c:v>4641.6000000000004</c:v>
                </c:pt>
                <c:pt idx="2">
                  <c:v>4602.8999999999996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8-40E9-BB0B-E36E8C2D5C15}"/>
            </c:ext>
          </c:extLst>
        </c:ser>
        <c:ser>
          <c:idx val="5"/>
          <c:order val="1"/>
          <c:tx>
            <c:strRef>
              <c:f>Communes!$B$46</c:f>
              <c:strCache>
                <c:ptCount val="1"/>
                <c:pt idx="0">
                  <c:v>De 500 à 3 500 hab</c:v>
                </c:pt>
              </c:strCache>
            </c:strRef>
          </c:tx>
          <c:spPr>
            <a:solidFill>
              <a:srgbClr val="F9F6FC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Communes!$C$41:$E$41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Communes!$C$46:$E$46</c:f>
              <c:numCache>
                <c:formatCode>#,##0</c:formatCode>
                <c:ptCount val="3"/>
                <c:pt idx="0">
                  <c:v>10571.1</c:v>
                </c:pt>
                <c:pt idx="1">
                  <c:v>10085</c:v>
                </c:pt>
                <c:pt idx="2">
                  <c:v>9741.4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8-40E9-BB0B-E36E8C2D5C15}"/>
            </c:ext>
          </c:extLst>
        </c:ser>
        <c:ser>
          <c:idx val="4"/>
          <c:order val="2"/>
          <c:tx>
            <c:strRef>
              <c:f>Communes!$B$45</c:f>
              <c:strCache>
                <c:ptCount val="1"/>
                <c:pt idx="0">
                  <c:v>De 3 500 à 10 000 hab</c:v>
                </c:pt>
              </c:strCache>
            </c:strRef>
          </c:tx>
          <c:spPr>
            <a:solidFill>
              <a:srgbClr val="DEC8EE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Communes!$C$41:$E$41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Communes!$C$45:$E$45</c:f>
              <c:numCache>
                <c:formatCode>#,##0</c:formatCode>
                <c:ptCount val="3"/>
                <c:pt idx="0">
                  <c:v>5911.6</c:v>
                </c:pt>
                <c:pt idx="1">
                  <c:v>5435.3</c:v>
                </c:pt>
                <c:pt idx="2">
                  <c:v>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98-40E9-BB0B-E36E8C2D5C15}"/>
            </c:ext>
          </c:extLst>
        </c:ser>
        <c:ser>
          <c:idx val="0"/>
          <c:order val="3"/>
          <c:tx>
            <c:strRef>
              <c:f>Communes!$B$44</c:f>
              <c:strCache>
                <c:ptCount val="1"/>
                <c:pt idx="0">
                  <c:v>De 10 000 à 50 000 hab</c:v>
                </c:pt>
              </c:strCache>
            </c:strRef>
          </c:tx>
          <c:spPr>
            <a:solidFill>
              <a:srgbClr val="BF95DF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Communes!$C$41:$E$41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Communes!$C$44:$E$44</c:f>
              <c:numCache>
                <c:formatCode>#,##0</c:formatCode>
                <c:ptCount val="3"/>
                <c:pt idx="0">
                  <c:v>6194.2</c:v>
                </c:pt>
                <c:pt idx="1">
                  <c:v>5480.2</c:v>
                </c:pt>
                <c:pt idx="2">
                  <c:v>4934.6000000000004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98-40E9-BB0B-E36E8C2D5C15}"/>
            </c:ext>
          </c:extLst>
        </c:ser>
        <c:ser>
          <c:idx val="2"/>
          <c:order val="4"/>
          <c:tx>
            <c:strRef>
              <c:f>Communes!$B$43</c:f>
              <c:strCache>
                <c:ptCount val="1"/>
                <c:pt idx="0">
                  <c:v>De 50 000 à 100 000 hab</c:v>
                </c:pt>
              </c:strCache>
            </c:strRef>
          </c:tx>
          <c:spPr>
            <a:solidFill>
              <a:srgbClr val="A162D0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Communes!$C$41:$E$41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Communes!$C$43:$E$43</c:f>
              <c:numCache>
                <c:formatCode>#,##0</c:formatCode>
                <c:ptCount val="3"/>
                <c:pt idx="0">
                  <c:v>1536.2</c:v>
                </c:pt>
                <c:pt idx="1">
                  <c:v>1417.3</c:v>
                </c:pt>
                <c:pt idx="2">
                  <c:v>1243.8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98-40E9-BB0B-E36E8C2D5C15}"/>
            </c:ext>
          </c:extLst>
        </c:ser>
        <c:ser>
          <c:idx val="1"/>
          <c:order val="5"/>
          <c:tx>
            <c:strRef>
              <c:f>Communes!$B$42</c:f>
              <c:strCache>
                <c:ptCount val="1"/>
                <c:pt idx="0">
                  <c:v>Plus de 100 000 hab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Communes!$C$41:$E$41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Communes!$C$42:$E$42</c:f>
              <c:numCache>
                <c:formatCode>#,##0</c:formatCode>
                <c:ptCount val="3"/>
                <c:pt idx="0">
                  <c:v>1296.3</c:v>
                </c:pt>
                <c:pt idx="1">
                  <c:v>1172.7</c:v>
                </c:pt>
                <c:pt idx="2">
                  <c:v>1249.0999999999999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98-40E9-BB0B-E36E8C2D5C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2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4858426805197197E-2"/>
          <c:y val="0.88325585451447108"/>
          <c:w val="0.90620847987198361"/>
          <c:h val="0.10822278588504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1100" b="1" baseline="0">
                <a:latin typeface="Calibri" panose="020F0502020204030204" pitchFamily="34" charset="0"/>
                <a:cs typeface="Calibri" panose="020F0502020204030204" pitchFamily="34" charset="0"/>
              </a:rPr>
              <a:t>Trésorerie nette par strate (en M€) </a:t>
            </a:r>
          </a:p>
        </c:rich>
      </c:tx>
      <c:layout>
        <c:manualLayout>
          <c:xMode val="edge"/>
          <c:yMode val="edge"/>
          <c:x val="0.33169771241830071"/>
          <c:y val="2.09850191173492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806143782332098"/>
          <c:y val="0.10821140262951778"/>
          <c:w val="0.78364477124183007"/>
          <c:h val="0.72939820785053278"/>
        </c:manualLayout>
      </c:layout>
      <c:barChart>
        <c:barDir val="bar"/>
        <c:grouping val="clustered"/>
        <c:varyColors val="0"/>
        <c:ser>
          <c:idx val="6"/>
          <c:order val="0"/>
          <c:tx>
            <c:strRef>
              <c:f>Communes!$J$47</c:f>
              <c:strCache>
                <c:ptCount val="1"/>
                <c:pt idx="0">
                  <c:v>Moins de 500 hab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D3497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Communes!$K$41:$M$41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Communes!$K$47:$M$47</c:f>
              <c:numCache>
                <c:formatCode>#,##0</c:formatCode>
                <c:ptCount val="3"/>
                <c:pt idx="0">
                  <c:v>4614.2</c:v>
                </c:pt>
                <c:pt idx="1">
                  <c:v>4607.1000000000004</c:v>
                </c:pt>
                <c:pt idx="2">
                  <c:v>4567.7999999999993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9-4233-A5CD-93258B98E29B}"/>
            </c:ext>
          </c:extLst>
        </c:ser>
        <c:ser>
          <c:idx val="5"/>
          <c:order val="1"/>
          <c:tx>
            <c:strRef>
              <c:f>Communes!$J$46</c:f>
              <c:strCache>
                <c:ptCount val="1"/>
                <c:pt idx="0">
                  <c:v>De 500 à 3 500 hab</c:v>
                </c:pt>
              </c:strCache>
            </c:strRef>
          </c:tx>
          <c:spPr>
            <a:solidFill>
              <a:srgbClr val="FCF2F5"/>
            </a:solidFill>
            <a:ln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Communes!$K$41:$M$41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Communes!$K$46:$M$46</c:f>
              <c:numCache>
                <c:formatCode>#,##0</c:formatCode>
                <c:ptCount val="3"/>
                <c:pt idx="0">
                  <c:v>10449.1</c:v>
                </c:pt>
                <c:pt idx="1">
                  <c:v>9941.5</c:v>
                </c:pt>
                <c:pt idx="2">
                  <c:v>9588.4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A9-4233-A5CD-93258B98E29B}"/>
            </c:ext>
          </c:extLst>
        </c:ser>
        <c:ser>
          <c:idx val="4"/>
          <c:order val="2"/>
          <c:tx>
            <c:strRef>
              <c:f>Communes!$J$45</c:f>
              <c:strCache>
                <c:ptCount val="1"/>
                <c:pt idx="0">
                  <c:v>De 3 500 à 10 000 hab</c:v>
                </c:pt>
              </c:strCache>
            </c:strRef>
          </c:tx>
          <c:spPr>
            <a:solidFill>
              <a:srgbClr val="F5D3DD"/>
            </a:solidFill>
            <a:ln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Communes!$K$41:$M$41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Communes!$K$45:$M$45</c:f>
              <c:numCache>
                <c:formatCode>#,##0</c:formatCode>
                <c:ptCount val="3"/>
                <c:pt idx="0">
                  <c:v>5824.9000000000005</c:v>
                </c:pt>
                <c:pt idx="1">
                  <c:v>5332.9000000000005</c:v>
                </c:pt>
                <c:pt idx="2">
                  <c:v>4868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A9-4233-A5CD-93258B98E29B}"/>
            </c:ext>
          </c:extLst>
        </c:ser>
        <c:ser>
          <c:idx val="0"/>
          <c:order val="3"/>
          <c:tx>
            <c:strRef>
              <c:f>Communes!$J$44</c:f>
              <c:strCache>
                <c:ptCount val="1"/>
                <c:pt idx="0">
                  <c:v>De 10 000 à 50 000 hab</c:v>
                </c:pt>
              </c:strCache>
            </c:strRef>
          </c:tx>
          <c:spPr>
            <a:solidFill>
              <a:srgbClr val="E8A0B5"/>
            </a:solidFill>
            <a:ln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Communes!$K$41:$M$41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Communes!$K$44:$M$44</c:f>
              <c:numCache>
                <c:formatCode>#,##0</c:formatCode>
                <c:ptCount val="3"/>
                <c:pt idx="0">
                  <c:v>6031.3</c:v>
                </c:pt>
                <c:pt idx="1">
                  <c:v>5286.2</c:v>
                </c:pt>
                <c:pt idx="2">
                  <c:v>4699.4000000000005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A9-4233-A5CD-93258B98E29B}"/>
            </c:ext>
          </c:extLst>
        </c:ser>
        <c:ser>
          <c:idx val="2"/>
          <c:order val="4"/>
          <c:tx>
            <c:strRef>
              <c:f>Communes!$J$43</c:f>
              <c:strCache>
                <c:ptCount val="1"/>
                <c:pt idx="0">
                  <c:v>De 50 000 à 100 000 hab</c:v>
                </c:pt>
              </c:strCache>
            </c:strRef>
          </c:tx>
          <c:spPr>
            <a:solidFill>
              <a:srgbClr val="DE7492"/>
            </a:solidFill>
            <a:ln w="1270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Communes!$K$41:$M$41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Communes!$K$43:$M$43</c:f>
              <c:numCache>
                <c:formatCode>#,##0</c:formatCode>
                <c:ptCount val="3"/>
                <c:pt idx="0">
                  <c:v>1466</c:v>
                </c:pt>
                <c:pt idx="1">
                  <c:v>1315.6</c:v>
                </c:pt>
                <c:pt idx="2">
                  <c:v>1104.3999999999999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A9-4233-A5CD-93258B98E29B}"/>
            </c:ext>
          </c:extLst>
        </c:ser>
        <c:ser>
          <c:idx val="1"/>
          <c:order val="5"/>
          <c:tx>
            <c:strRef>
              <c:f>Communes!$J$42</c:f>
              <c:strCache>
                <c:ptCount val="1"/>
                <c:pt idx="0">
                  <c:v>Plus de 100 000 hab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D3497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32F59"/>
              </a:solidFill>
              <a:ln>
                <a:solidFill>
                  <a:srgbClr val="D3497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DA9-4233-A5CD-93258B98E29B}"/>
              </c:ext>
            </c:extLst>
          </c:dPt>
          <c:dPt>
            <c:idx val="1"/>
            <c:invertIfNegative val="0"/>
            <c:bubble3D val="0"/>
            <c:spPr>
              <a:solidFill>
                <a:srgbClr val="C32F59"/>
              </a:solidFill>
              <a:ln>
                <a:solidFill>
                  <a:srgbClr val="D3497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DA9-4233-A5CD-93258B98E29B}"/>
              </c:ext>
            </c:extLst>
          </c:dPt>
          <c:dPt>
            <c:idx val="2"/>
            <c:invertIfNegative val="0"/>
            <c:bubble3D val="0"/>
            <c:spPr>
              <a:solidFill>
                <a:srgbClr val="C32F59"/>
              </a:solidFill>
              <a:ln>
                <a:solidFill>
                  <a:srgbClr val="D3497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DA9-4233-A5CD-93258B98E29B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Communes!$K$41:$M$41</c:f>
              <c:strCache>
                <c:ptCount val="3"/>
                <c:pt idx="0">
                  <c:v>Solde 
exercice 2023</c:v>
                </c:pt>
                <c:pt idx="1">
                  <c:v>Solde
exercice 2024</c:v>
                </c:pt>
                <c:pt idx="2">
                  <c:v>Solde
exercice 2025</c:v>
                </c:pt>
              </c:strCache>
            </c:strRef>
          </c:cat>
          <c:val>
            <c:numRef>
              <c:f>Communes!$K$42:$M$42</c:f>
              <c:numCache>
                <c:formatCode>#,##0</c:formatCode>
                <c:ptCount val="3"/>
                <c:pt idx="0">
                  <c:v>901.3</c:v>
                </c:pt>
                <c:pt idx="1">
                  <c:v>505.20000000000005</c:v>
                </c:pt>
                <c:pt idx="2">
                  <c:v>755.49999999999989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A9-4233-A5CD-93258B98E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2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638419990202159"/>
          <c:y val="0.8760902885709746"/>
          <c:w val="0.76185732839465292"/>
          <c:h val="0.121933035836982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1100" b="1" baseline="0">
                <a:latin typeface="Calibri" panose="020F0502020204030204" pitchFamily="34" charset="0"/>
                <a:cs typeface="Calibri" panose="020F0502020204030204" pitchFamily="34" charset="0"/>
              </a:rPr>
              <a:t>Evolution CAF brute par strate (en M€) </a:t>
            </a:r>
          </a:p>
        </c:rich>
      </c:tx>
      <c:layout>
        <c:manualLayout>
          <c:xMode val="edge"/>
          <c:yMode val="edge"/>
          <c:x val="0.33520883128673779"/>
          <c:y val="6.72646928288467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36518837543159E-2"/>
          <c:y val="0.21438367925743856"/>
          <c:w val="0.87895261837323302"/>
          <c:h val="0.6575305781108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Communes!$B$4</c:f>
              <c:strCache>
                <c:ptCount val="1"/>
                <c:pt idx="0">
                  <c:v>Plus de 100 000 hab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Communes!$C$3:$E$3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Communes!$C$4:$E$4</c:f>
              <c:numCache>
                <c:formatCode>#,##0</c:formatCode>
                <c:ptCount val="3"/>
                <c:pt idx="0">
                  <c:v>2511.5</c:v>
                </c:pt>
                <c:pt idx="1">
                  <c:v>1935.7</c:v>
                </c:pt>
                <c:pt idx="2">
                  <c:v>2432.8000000000002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B-4E50-AEC0-53EFB864FBB4}"/>
            </c:ext>
          </c:extLst>
        </c:ser>
        <c:ser>
          <c:idx val="2"/>
          <c:order val="1"/>
          <c:tx>
            <c:strRef>
              <c:f>Communes!$B$5</c:f>
              <c:strCache>
                <c:ptCount val="1"/>
                <c:pt idx="0">
                  <c:v>De 50 000 à 100 000 hab</c:v>
                </c:pt>
              </c:strCache>
            </c:strRef>
          </c:tx>
          <c:spPr>
            <a:solidFill>
              <a:srgbClr val="2E6CB8"/>
            </a:solidFill>
            <a:ln w="12700">
              <a:solidFill>
                <a:srgbClr val="00206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Communes!$C$3:$E$3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Communes!$C$5:$E$5</c:f>
              <c:numCache>
                <c:formatCode>#,##0</c:formatCode>
                <c:ptCount val="3"/>
                <c:pt idx="0">
                  <c:v>1389.3</c:v>
                </c:pt>
                <c:pt idx="1">
                  <c:v>1468.7</c:v>
                </c:pt>
                <c:pt idx="2">
                  <c:v>1479.7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B-4E50-AEC0-53EFB864FBB4}"/>
            </c:ext>
          </c:extLst>
        </c:ser>
        <c:ser>
          <c:idx val="1"/>
          <c:order val="2"/>
          <c:tx>
            <c:strRef>
              <c:f>Communes!$B$6</c:f>
              <c:strCache>
                <c:ptCount val="1"/>
                <c:pt idx="0">
                  <c:v>De 10 000 à 50 000 hab</c:v>
                </c:pt>
              </c:strCache>
            </c:strRef>
          </c:tx>
          <c:spPr>
            <a:solidFill>
              <a:srgbClr val="689CDA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Communes!$C$3:$E$3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Communes!$C$6:$E$6</c:f>
              <c:numCache>
                <c:formatCode>#,##0</c:formatCode>
                <c:ptCount val="3"/>
                <c:pt idx="0">
                  <c:v>3822.1</c:v>
                </c:pt>
                <c:pt idx="1">
                  <c:v>3806.8</c:v>
                </c:pt>
                <c:pt idx="2">
                  <c:v>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B-4E50-AEC0-53EFB864FBB4}"/>
            </c:ext>
          </c:extLst>
        </c:ser>
        <c:ser>
          <c:idx val="3"/>
          <c:order val="3"/>
          <c:tx>
            <c:strRef>
              <c:f>Communes!$B$7</c:f>
              <c:strCache>
                <c:ptCount val="1"/>
                <c:pt idx="0">
                  <c:v>De 3 500 à 10 000 hab</c:v>
                </c:pt>
              </c:strCache>
            </c:strRef>
          </c:tx>
          <c:spPr>
            <a:solidFill>
              <a:srgbClr val="A8C6EA"/>
            </a:solidFill>
            <a:ln w="12700">
              <a:solidFill>
                <a:srgbClr val="00206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Communes!$C$3:$E$3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Communes!$C$7:$E$7</c:f>
              <c:numCache>
                <c:formatCode>#,##0</c:formatCode>
                <c:ptCount val="3"/>
                <c:pt idx="0">
                  <c:v>2650.4</c:v>
                </c:pt>
                <c:pt idx="1">
                  <c:v>2716.9</c:v>
                </c:pt>
                <c:pt idx="2">
                  <c:v>2772.8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B-4E50-AEC0-53EFB864FBB4}"/>
            </c:ext>
          </c:extLst>
        </c:ser>
        <c:ser>
          <c:idx val="4"/>
          <c:order val="4"/>
          <c:tx>
            <c:strRef>
              <c:f>Communes!$B$8</c:f>
              <c:strCache>
                <c:ptCount val="1"/>
                <c:pt idx="0">
                  <c:v>De 500 à 3 500 hab</c:v>
                </c:pt>
              </c:strCache>
            </c:strRef>
          </c:tx>
          <c:spPr>
            <a:solidFill>
              <a:srgbClr val="DDE9F7"/>
            </a:solidFill>
            <a:ln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Communes!$C$3:$E$3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Communes!$C$8:$E$8</c:f>
              <c:numCache>
                <c:formatCode>#,##0</c:formatCode>
                <c:ptCount val="3"/>
                <c:pt idx="0">
                  <c:v>3290.4</c:v>
                </c:pt>
                <c:pt idx="1">
                  <c:v>3325.3</c:v>
                </c:pt>
                <c:pt idx="2">
                  <c:v>3226.1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3B-4E50-AEC0-53EFB864FBB4}"/>
            </c:ext>
          </c:extLst>
        </c:ser>
        <c:ser>
          <c:idx val="5"/>
          <c:order val="5"/>
          <c:tx>
            <c:strRef>
              <c:f>Communes!$B$9</c:f>
              <c:strCache>
                <c:ptCount val="1"/>
                <c:pt idx="0">
                  <c:v>Moins de 500 hab</c:v>
                </c:pt>
              </c:strCache>
            </c:strRef>
          </c:tx>
          <c:spPr>
            <a:solidFill>
              <a:srgbClr val="E6F4FE"/>
            </a:solidFill>
            <a:ln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Communes!$C$3:$E$3</c:f>
              <c:strCache>
                <c:ptCount val="3"/>
                <c:pt idx="0">
                  <c:v>Exécution 2023</c:v>
                </c:pt>
                <c:pt idx="1">
                  <c:v>Exécution 2024</c:v>
                </c:pt>
                <c:pt idx="2">
                  <c:v>Exécution 2025
au 30 avril 2026</c:v>
                </c:pt>
              </c:strCache>
            </c:strRef>
          </c:cat>
          <c:val>
            <c:numRef>
              <c:f>Communes!$C$9:$E$9</c:f>
              <c:numCache>
                <c:formatCode>#,##0</c:formatCode>
                <c:ptCount val="3"/>
                <c:pt idx="0">
                  <c:v>990.8</c:v>
                </c:pt>
                <c:pt idx="1">
                  <c:v>956.3</c:v>
                </c:pt>
                <c:pt idx="2">
                  <c:v>864.5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3B-4E50-AEC0-53EFB864FB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  <c:extLst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r-FR"/>
          </a:p>
        </c:txPr>
        <c:crossAx val="3967881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618913346566287E-2"/>
          <c:y val="0.12023846286243027"/>
          <c:w val="0.86470286831786891"/>
          <c:h val="0.11130042621422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321982</xdr:colOff>
      <xdr:row>8</xdr:row>
      <xdr:rowOff>24078</xdr:rowOff>
    </xdr:from>
    <xdr:to>
      <xdr:col>7</xdr:col>
      <xdr:colOff>527050</xdr:colOff>
      <xdr:row>23</xdr:row>
      <xdr:rowOff>107950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102301</xdr:rowOff>
    </xdr:from>
    <xdr:to>
      <xdr:col>7</xdr:col>
      <xdr:colOff>390975</xdr:colOff>
      <xdr:row>23</xdr:row>
      <xdr:rowOff>171450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7</xdr:row>
      <xdr:rowOff>195690</xdr:rowOff>
    </xdr:from>
    <xdr:to>
      <xdr:col>7</xdr:col>
      <xdr:colOff>240480</xdr:colOff>
      <xdr:row>23</xdr:row>
      <xdr:rowOff>59100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758155</xdr:colOff>
      <xdr:row>10</xdr:row>
      <xdr:rowOff>101884</xdr:rowOff>
    </xdr:from>
    <xdr:to>
      <xdr:col>15</xdr:col>
      <xdr:colOff>793750</xdr:colOff>
      <xdr:row>34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0883901-3C7F-4158-BB77-886DF8D26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222249</xdr:colOff>
      <xdr:row>49</xdr:row>
      <xdr:rowOff>23813</xdr:rowOff>
    </xdr:from>
    <xdr:to>
      <xdr:col>7</xdr:col>
      <xdr:colOff>793749</xdr:colOff>
      <xdr:row>74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1592579-C0A0-4576-86EC-6FB16A054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761999</xdr:colOff>
      <xdr:row>49</xdr:row>
      <xdr:rowOff>1</xdr:rowOff>
    </xdr:from>
    <xdr:to>
      <xdr:col>16</xdr:col>
      <xdr:colOff>25055</xdr:colOff>
      <xdr:row>74</xdr:row>
      <xdr:rowOff>153459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9451DEA-0D69-4467-8434-1F35650A1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</xdr:row>
      <xdr:rowOff>123825</xdr:rowOff>
    </xdr:from>
    <xdr:to>
      <xdr:col>8</xdr:col>
      <xdr:colOff>21166</xdr:colOff>
      <xdr:row>34</xdr:row>
      <xdr:rowOff>51018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EC8E1CE-BBCD-4474-9C42-D0E48B017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tabSelected="1" zoomScale="122" zoomScaleNormal="122" workbookViewId="0"/>
  </sheetViews>
  <sheetFormatPr baseColWidth="10" defaultColWidth="0" defaultRowHeight="15" customHeight="1" zeroHeight="1" x14ac:dyDescent="0.25"/>
  <cols>
    <col min="1" max="1" width="11.42578125" customWidth="1"/>
    <col min="2" max="2" width="18.42578125" customWidth="1"/>
    <col min="3" max="5" width="15.85546875" customWidth="1"/>
    <col min="6" max="6" width="12.28515625" customWidth="1"/>
    <col min="7" max="8" width="12.7109375" customWidth="1"/>
    <col min="9" max="9" width="11.42578125" customWidth="1"/>
    <col min="10" max="10" width="0" hidden="1" customWidth="1"/>
    <col min="11" max="16383" width="11.42578125" hidden="1"/>
    <col min="16384" max="16384" width="11.42578125" hidden="1" customWidth="1"/>
  </cols>
  <sheetData>
    <row r="1" spans="1:8" x14ac:dyDescent="0.25">
      <c r="C1" s="21"/>
      <c r="D1" s="21"/>
      <c r="E1" s="21"/>
    </row>
    <row r="2" spans="1:8" s="4" customFormat="1" ht="58.5" customHeight="1" x14ac:dyDescent="0.25">
      <c r="A2" s="5"/>
      <c r="B2" s="50" t="s">
        <v>15</v>
      </c>
      <c r="C2" s="47" t="s">
        <v>16</v>
      </c>
      <c r="D2" s="47" t="s">
        <v>17</v>
      </c>
      <c r="E2" s="47" t="s">
        <v>21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25">
      <c r="A3" s="5"/>
      <c r="B3" s="22" t="s">
        <v>1</v>
      </c>
      <c r="C3" s="38">
        <v>80480.5</v>
      </c>
      <c r="D3" s="38">
        <v>83789.600000000006</v>
      </c>
      <c r="E3" s="38">
        <v>85081</v>
      </c>
      <c r="F3" s="13"/>
      <c r="G3" s="14">
        <f>SIGN(C3)*(D3/C3-1)</f>
        <v>4.1116792266449709E-2</v>
      </c>
      <c r="H3" s="23">
        <f>SIGN(D3)*(E3/D3-1)</f>
        <v>1.5412413951134685E-2</v>
      </c>
    </row>
    <row r="4" spans="1:8" s="4" customFormat="1" ht="18.75" customHeight="1" x14ac:dyDescent="0.25">
      <c r="A4" s="5"/>
      <c r="B4" s="22" t="s">
        <v>2</v>
      </c>
      <c r="C4" s="15">
        <v>29101.9</v>
      </c>
      <c r="D4" s="15">
        <v>30655.4</v>
      </c>
      <c r="E4" s="15">
        <v>31313.599999999999</v>
      </c>
      <c r="F4" s="13"/>
      <c r="G4" s="14">
        <f t="shared" ref="G4:H4" si="0">SIGN(C4)*(D4/C4-1)</f>
        <v>5.3381394341950106E-2</v>
      </c>
      <c r="H4" s="23">
        <f t="shared" si="0"/>
        <v>2.147093171186798E-2</v>
      </c>
    </row>
    <row r="5" spans="1:8" s="4" customFormat="1" ht="18.75" customHeight="1" x14ac:dyDescent="0.25">
      <c r="A5" s="42"/>
      <c r="B5" s="22" t="s">
        <v>3</v>
      </c>
      <c r="C5" s="38">
        <v>65582.399999999994</v>
      </c>
      <c r="D5" s="38">
        <v>68086.2</v>
      </c>
      <c r="E5" s="38">
        <v>68838.5</v>
      </c>
      <c r="F5" s="13"/>
      <c r="G5" s="14">
        <f>SIGN(C5)*(D5/C5-1)</f>
        <v>3.8177925784966815E-2</v>
      </c>
      <c r="H5" s="23">
        <f>SIGN(D5)*(E5/D5-1)</f>
        <v>1.1049228771762953E-2</v>
      </c>
    </row>
    <row r="6" spans="1:8" s="4" customFormat="1" ht="18.75" customHeight="1" x14ac:dyDescent="0.25">
      <c r="A6" s="5"/>
      <c r="B6" s="22" t="s">
        <v>4</v>
      </c>
      <c r="C6" s="15">
        <v>24438.6</v>
      </c>
      <c r="D6" s="15">
        <v>25112.3</v>
      </c>
      <c r="E6" s="15">
        <v>25342.6</v>
      </c>
      <c r="F6" s="13"/>
      <c r="G6" s="14">
        <f t="shared" ref="G6:H7" si="1">SIGN(C6)*(D6/C6-1)</f>
        <v>2.7567045575442206E-2</v>
      </c>
      <c r="H6" s="23">
        <f t="shared" si="1"/>
        <v>9.1708047450851371E-3</v>
      </c>
    </row>
    <row r="7" spans="1:8" s="43" customFormat="1" ht="18.75" customHeight="1" x14ac:dyDescent="0.25">
      <c r="A7" s="42"/>
      <c r="B7" s="24" t="s">
        <v>5</v>
      </c>
      <c r="C7" s="25">
        <v>199603.5</v>
      </c>
      <c r="D7" s="25">
        <v>207643.5</v>
      </c>
      <c r="E7" s="25">
        <v>210575.7</v>
      </c>
      <c r="F7" s="26"/>
      <c r="G7" s="27">
        <f>SIGN(C7)*(D7/C7-1)</f>
        <v>4.0279854812165228E-2</v>
      </c>
      <c r="H7" s="28">
        <f t="shared" si="1"/>
        <v>1.4121318509849878E-2</v>
      </c>
    </row>
    <row r="8" spans="1:8" ht="15.75" x14ac:dyDescent="0.25">
      <c r="A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8"/>
      <c r="D9" s="8"/>
      <c r="E9" s="8"/>
      <c r="F9" s="1"/>
      <c r="G9" s="1"/>
      <c r="H9" s="1"/>
    </row>
    <row r="10" spans="1:8" ht="15.75" x14ac:dyDescent="0.25">
      <c r="A10" s="45"/>
      <c r="C10" s="44"/>
      <c r="D10" s="44"/>
      <c r="E10" s="44"/>
      <c r="F10" s="1"/>
      <c r="G10" s="1"/>
      <c r="H10" s="1"/>
    </row>
    <row r="11" spans="1:8" ht="15.75" x14ac:dyDescent="0.25">
      <c r="A11" s="2"/>
      <c r="B11" s="2"/>
      <c r="C11" s="41"/>
      <c r="D11" s="41"/>
      <c r="E11" s="41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DRF!C3:E3</xm:f>
              <xm:sqref>F3</xm:sqref>
            </x14:sparkline>
            <x14:sparkline>
              <xm:f>DRF!C4:E4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DRF!C5:E5</xm:f>
              <xm:sqref>F5</xm:sqref>
            </x14:sparkline>
            <x14:sparkline>
              <xm:f>DRF!C6:E6</xm:f>
              <xm:sqref>F6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="122" zoomScaleNormal="122" workbookViewId="0"/>
  </sheetViews>
  <sheetFormatPr baseColWidth="10" defaultColWidth="0" defaultRowHeight="15" customHeight="1" zeroHeight="1" x14ac:dyDescent="0.25"/>
  <cols>
    <col min="1" max="1" width="11.42578125" customWidth="1"/>
    <col min="2" max="2" width="18.42578125" customWidth="1"/>
    <col min="3" max="5" width="15.85546875" customWidth="1"/>
    <col min="6" max="6" width="12.28515625" customWidth="1"/>
    <col min="7" max="8" width="12.7109375" customWidth="1"/>
    <col min="9" max="9" width="11.42578125" customWidth="1"/>
    <col min="10" max="10" width="0" hidden="1" customWidth="1"/>
    <col min="11" max="16383" width="11.42578125" hidden="1"/>
    <col min="16384" max="16384" width="11.42578125" hidden="1" customWidth="1"/>
  </cols>
  <sheetData>
    <row r="1" spans="1:8" x14ac:dyDescent="0.25">
      <c r="C1" s="21"/>
      <c r="D1" s="21"/>
      <c r="E1" s="21"/>
    </row>
    <row r="2" spans="1:8" s="4" customFormat="1" ht="58.5" customHeight="1" x14ac:dyDescent="0.25">
      <c r="A2" s="5"/>
      <c r="B2" s="50" t="s">
        <v>14</v>
      </c>
      <c r="C2" s="47" t="s">
        <v>16</v>
      </c>
      <c r="D2" s="47" t="s">
        <v>17</v>
      </c>
      <c r="E2" s="47" t="s">
        <v>21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25">
      <c r="A3" s="5"/>
      <c r="B3" s="22" t="s">
        <v>1</v>
      </c>
      <c r="C3" s="38">
        <v>33766.300000000003</v>
      </c>
      <c r="D3" s="38">
        <v>36309.9</v>
      </c>
      <c r="E3" s="38">
        <v>38392.6</v>
      </c>
      <c r="F3" s="13"/>
      <c r="G3" s="14">
        <f>SIGN(C3)*(D3/C3-1)</f>
        <v>7.5329544545893246E-2</v>
      </c>
      <c r="H3" s="23">
        <f>SIGN(D3)*(E3/D3-1)</f>
        <v>5.7359012280397303E-2</v>
      </c>
    </row>
    <row r="4" spans="1:8" s="4" customFormat="1" ht="18.75" customHeight="1" x14ac:dyDescent="0.25">
      <c r="A4" s="5"/>
      <c r="B4" s="22" t="s">
        <v>2</v>
      </c>
      <c r="C4" s="15">
        <v>14374.2</v>
      </c>
      <c r="D4" s="15">
        <v>15860.5</v>
      </c>
      <c r="E4" s="15">
        <v>17165.5</v>
      </c>
      <c r="F4" s="13"/>
      <c r="G4" s="14">
        <f t="shared" ref="G4:H4" si="0">SIGN(C4)*(D4/C4-1)</f>
        <v>0.10340053707336749</v>
      </c>
      <c r="H4" s="23">
        <f t="shared" si="0"/>
        <v>8.2279877683553382E-2</v>
      </c>
    </row>
    <row r="5" spans="1:8" s="4" customFormat="1" ht="18.75" customHeight="1" x14ac:dyDescent="0.25">
      <c r="A5" s="42"/>
      <c r="B5" s="22" t="s">
        <v>3</v>
      </c>
      <c r="C5" s="38">
        <v>16506.400000000001</v>
      </c>
      <c r="D5" s="38">
        <v>16036</v>
      </c>
      <c r="E5" s="38">
        <v>15221.2</v>
      </c>
      <c r="F5" s="13"/>
      <c r="G5" s="14">
        <v>-2.9000000000000001E-2</v>
      </c>
      <c r="H5" s="23">
        <f>SIGN(D5)*(E5/D5-1)</f>
        <v>-5.0810675979047093E-2</v>
      </c>
    </row>
    <row r="6" spans="1:8" s="4" customFormat="1" ht="18.75" customHeight="1" x14ac:dyDescent="0.25">
      <c r="A6" s="5"/>
      <c r="B6" s="22" t="s">
        <v>4</v>
      </c>
      <c r="C6" s="15">
        <v>15959.7</v>
      </c>
      <c r="D6" s="15">
        <v>17044.400000000001</v>
      </c>
      <c r="E6" s="15">
        <v>16314.4</v>
      </c>
      <c r="F6" s="13"/>
      <c r="G6" s="14">
        <f t="shared" ref="G6:H7" si="1">SIGN(C6)*(D6/C6-1)</f>
        <v>6.7964936684273614E-2</v>
      </c>
      <c r="H6" s="23">
        <f t="shared" si="1"/>
        <v>-4.2829316373706461E-2</v>
      </c>
    </row>
    <row r="7" spans="1:8" s="43" customFormat="1" ht="18.75" customHeight="1" x14ac:dyDescent="0.25">
      <c r="A7" s="42"/>
      <c r="B7" s="24" t="s">
        <v>5</v>
      </c>
      <c r="C7" s="25">
        <v>80606.7</v>
      </c>
      <c r="D7" s="25">
        <v>85250.8</v>
      </c>
      <c r="E7" s="25">
        <v>87093.7</v>
      </c>
      <c r="F7" s="26"/>
      <c r="G7" s="27">
        <f>SIGN(C7)*(D7/C7-1)</f>
        <v>5.7614317420264127E-2</v>
      </c>
      <c r="H7" s="28">
        <f t="shared" si="1"/>
        <v>2.1617392446757089E-2</v>
      </c>
    </row>
    <row r="8" spans="1:8" ht="15.75" x14ac:dyDescent="0.25">
      <c r="A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8"/>
      <c r="D9" s="8"/>
      <c r="E9" s="8"/>
      <c r="F9" s="1"/>
      <c r="G9" s="1"/>
      <c r="H9" s="1"/>
    </row>
    <row r="10" spans="1:8" ht="15.75" x14ac:dyDescent="0.25">
      <c r="A10" s="45"/>
      <c r="C10" s="44"/>
      <c r="D10" s="44"/>
      <c r="E10" s="44"/>
      <c r="F10" s="1"/>
      <c r="G10" s="1"/>
      <c r="H10" s="1"/>
    </row>
    <row r="11" spans="1:8" ht="15.75" x14ac:dyDescent="0.25">
      <c r="A11" s="2"/>
      <c r="B11" s="2"/>
      <c r="C11" s="41"/>
      <c r="D11" s="41"/>
      <c r="E11" s="41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DRI!C5:E5</xm:f>
              <xm:sqref>F5</xm:sqref>
            </x14:sparkline>
            <x14:sparkline>
              <xm:f>DRI!C6:E6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DRI!C3:E3</xm:f>
              <xm:sqref>F3</xm:sqref>
            </x14:sparkline>
            <x14:sparkline>
              <xm:f>DRI!C4:E4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="120" zoomScaleNormal="120" workbookViewId="0"/>
  </sheetViews>
  <sheetFormatPr baseColWidth="10" defaultColWidth="0" defaultRowHeight="15" customHeight="1" zeroHeight="1" x14ac:dyDescent="0.25"/>
  <cols>
    <col min="1" max="1" width="11.42578125" customWidth="1"/>
    <col min="2" max="2" width="17" customWidth="1"/>
    <col min="3" max="5" width="15.85546875" customWidth="1"/>
    <col min="6" max="8" width="12.7109375" customWidth="1"/>
    <col min="9" max="9" width="11.42578125" customWidth="1"/>
    <col min="10" max="10" width="0" hidden="1" customWidth="1"/>
    <col min="11" max="16383" width="11.42578125" hidden="1"/>
    <col min="16384" max="16384" width="11.42578125" hidden="1" customWidth="1"/>
  </cols>
  <sheetData>
    <row r="1" spans="1:8" x14ac:dyDescent="0.25">
      <c r="C1" s="21"/>
      <c r="D1" s="21"/>
      <c r="E1" s="21"/>
    </row>
    <row r="2" spans="1:8" s="4" customFormat="1" ht="51" customHeight="1" x14ac:dyDescent="0.25">
      <c r="A2" s="5"/>
      <c r="B2" s="50" t="s">
        <v>12</v>
      </c>
      <c r="C2" s="47" t="s">
        <v>16</v>
      </c>
      <c r="D2" s="47" t="s">
        <v>17</v>
      </c>
      <c r="E2" s="47" t="s">
        <v>21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25">
      <c r="A3" s="5"/>
      <c r="B3" s="22" t="s">
        <v>1</v>
      </c>
      <c r="C3" s="38">
        <v>107783</v>
      </c>
      <c r="D3" s="38">
        <v>113676.3</v>
      </c>
      <c r="E3" s="38">
        <v>116943.1</v>
      </c>
      <c r="F3" s="13"/>
      <c r="G3" s="14">
        <f>SIGN(C3)*(D3/C3-1)</f>
        <v>5.4677453772858486E-2</v>
      </c>
      <c r="H3" s="23">
        <f>SIGN(D3)*(E3/D3-1)</f>
        <v>2.8737740408510959E-2</v>
      </c>
    </row>
    <row r="4" spans="1:8" s="4" customFormat="1" ht="18.75" customHeight="1" x14ac:dyDescent="0.25">
      <c r="A4" s="5"/>
      <c r="B4" s="22" t="s">
        <v>2</v>
      </c>
      <c r="C4" s="15">
        <v>40877.4</v>
      </c>
      <c r="D4" s="15">
        <v>43921.3</v>
      </c>
      <c r="E4" s="15">
        <v>45750.3</v>
      </c>
      <c r="F4" s="13"/>
      <c r="G4" s="14">
        <f t="shared" ref="G4:H4" si="0">SIGN(C4)*(D4/C4-1)</f>
        <v>7.4464129323293493E-2</v>
      </c>
      <c r="H4" s="23">
        <f t="shared" si="0"/>
        <v>4.1642665403801793E-2</v>
      </c>
    </row>
    <row r="5" spans="1:8" s="4" customFormat="1" ht="18.75" customHeight="1" x14ac:dyDescent="0.25">
      <c r="A5" s="42"/>
      <c r="B5" s="22" t="s">
        <v>3</v>
      </c>
      <c r="C5" s="38">
        <v>78708.5</v>
      </c>
      <c r="D5" s="38">
        <v>80886.5</v>
      </c>
      <c r="E5" s="38">
        <v>80687.5</v>
      </c>
      <c r="F5" s="13"/>
      <c r="G5" s="14">
        <f>SIGN(C5)*(D5/C5-1)</f>
        <v>2.7671725417204085E-2</v>
      </c>
      <c r="H5" s="23">
        <f>SIGN(D5)*(E5/D5-1)</f>
        <v>-2.4602374932776172E-3</v>
      </c>
    </row>
    <row r="6" spans="1:8" s="4" customFormat="1" ht="18.75" customHeight="1" x14ac:dyDescent="0.25">
      <c r="A6" s="5"/>
      <c r="B6" s="22" t="s">
        <v>4</v>
      </c>
      <c r="C6" s="15">
        <v>38159.599999999999</v>
      </c>
      <c r="D6" s="15">
        <v>39660.300000000003</v>
      </c>
      <c r="E6" s="15">
        <v>38945.1</v>
      </c>
      <c r="F6" s="13"/>
      <c r="G6" s="14">
        <f t="shared" ref="G6:H7" si="1">SIGN(C6)*(D6/C6-1)</f>
        <v>3.9326932148135763E-2</v>
      </c>
      <c r="H6" s="23">
        <f t="shared" si="1"/>
        <v>-1.8033146496622687E-2</v>
      </c>
    </row>
    <row r="7" spans="1:8" s="43" customFormat="1" ht="18.75" customHeight="1" x14ac:dyDescent="0.25">
      <c r="A7" s="42"/>
      <c r="B7" s="24" t="s">
        <v>5</v>
      </c>
      <c r="C7" s="25">
        <v>265528.59999999998</v>
      </c>
      <c r="D7" s="25">
        <v>278144.40000000002</v>
      </c>
      <c r="E7" s="25">
        <v>282326</v>
      </c>
      <c r="F7" s="26"/>
      <c r="G7" s="27">
        <f t="shared" si="1"/>
        <v>4.7512019420883567E-2</v>
      </c>
      <c r="H7" s="28">
        <f t="shared" si="1"/>
        <v>1.5033917634149629E-2</v>
      </c>
    </row>
    <row r="8" spans="1:8" ht="15.75" x14ac:dyDescent="0.25">
      <c r="A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B10" s="46" t="s">
        <v>13</v>
      </c>
      <c r="C10" s="44"/>
      <c r="D10" s="44"/>
      <c r="E10" s="44"/>
      <c r="F10" s="1"/>
      <c r="G10" s="1"/>
      <c r="H10" s="1"/>
    </row>
    <row r="11" spans="1:8" ht="15.75" x14ac:dyDescent="0.25">
      <c r="A11" s="2"/>
      <c r="B11" s="2"/>
      <c r="C11" s="41"/>
      <c r="D11" s="41"/>
      <c r="E11" s="41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3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TOTALES'!C3:E3</xm:f>
              <xm:sqref>F3</xm:sqref>
            </x14:sparkline>
            <x14:sparkline>
              <xm:f>'DEPENSES TOTALES'!C4:E4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TOTALES'!C5:E5</xm:f>
              <xm:sqref>F5</xm:sqref>
            </x14:sparkline>
            <x14:sparkline>
              <xm:f>'DEPENSES TOTALES'!C6:E6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zoomScale="120" zoomScaleNormal="12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3" width="15.85546875" bestFit="1" customWidth="1"/>
    <col min="4" max="4" width="16" customWidth="1"/>
    <col min="5" max="5" width="16.140625" customWidth="1"/>
    <col min="6" max="8" width="12.7109375" customWidth="1"/>
    <col min="9" max="9" width="11.42578125" customWidth="1"/>
    <col min="10" max="16384" width="11.42578125" hidden="1"/>
  </cols>
  <sheetData>
    <row r="1" spans="1:9" x14ac:dyDescent="0.25">
      <c r="A1" s="36"/>
      <c r="C1" s="37"/>
      <c r="D1" s="37"/>
      <c r="E1" s="37"/>
    </row>
    <row r="2" spans="1:9" s="4" customFormat="1" ht="51" customHeight="1" x14ac:dyDescent="0.25">
      <c r="A2" s="5"/>
      <c r="B2" s="51" t="s">
        <v>0</v>
      </c>
      <c r="C2" s="47" t="s">
        <v>16</v>
      </c>
      <c r="D2" s="47" t="s">
        <v>17</v>
      </c>
      <c r="E2" s="47" t="s">
        <v>21</v>
      </c>
      <c r="F2" s="47" t="s">
        <v>9</v>
      </c>
      <c r="G2" s="48" t="s">
        <v>10</v>
      </c>
      <c r="H2" s="49" t="s">
        <v>11</v>
      </c>
    </row>
    <row r="3" spans="1:9" ht="15.75" x14ac:dyDescent="0.25">
      <c r="A3" s="1"/>
      <c r="B3" s="22" t="s">
        <v>1</v>
      </c>
      <c r="C3" s="38">
        <v>14654.5</v>
      </c>
      <c r="D3" s="38">
        <v>14209.7</v>
      </c>
      <c r="E3" s="38">
        <v>14618.8</v>
      </c>
      <c r="F3" s="13"/>
      <c r="G3" s="14">
        <f>SIGN(C3)*(D3/C3-1)</f>
        <v>-3.0352451465420094E-2</v>
      </c>
      <c r="H3" s="23">
        <f t="shared" ref="H3:H6" si="0">SIGN(D3)*(E3/D3-1)</f>
        <v>2.8790192614903898E-2</v>
      </c>
      <c r="I3" s="21"/>
    </row>
    <row r="4" spans="1:9" ht="15.75" x14ac:dyDescent="0.25">
      <c r="A4" s="1"/>
      <c r="B4" s="22" t="s">
        <v>2</v>
      </c>
      <c r="C4" s="15">
        <v>7040.2</v>
      </c>
      <c r="D4" s="15">
        <v>7096.7</v>
      </c>
      <c r="E4" s="15">
        <v>7061.5</v>
      </c>
      <c r="F4" s="13"/>
      <c r="G4" s="14">
        <f>SIGN(C4)*(D4/C4-1)</f>
        <v>8.0253401891992038E-3</v>
      </c>
      <c r="H4" s="23">
        <f t="shared" si="0"/>
        <v>-4.9600518550875217E-3</v>
      </c>
    </row>
    <row r="5" spans="1:9" ht="15.75" x14ac:dyDescent="0.25">
      <c r="A5" s="2"/>
      <c r="B5" s="22" t="s">
        <v>3</v>
      </c>
      <c r="C5" s="38">
        <v>7456.5</v>
      </c>
      <c r="D5" s="38">
        <v>5142.6000000000004</v>
      </c>
      <c r="E5" s="38">
        <v>6832.3</v>
      </c>
      <c r="F5" s="13"/>
      <c r="G5" s="14">
        <f>SIGN(C5)*(D5/C5-1)</f>
        <v>-0.31031985515992755</v>
      </c>
      <c r="H5" s="23">
        <f t="shared" si="0"/>
        <v>0.32856920623808961</v>
      </c>
    </row>
    <row r="6" spans="1:9" ht="15.75" x14ac:dyDescent="0.25">
      <c r="A6" s="1"/>
      <c r="B6" s="22" t="s">
        <v>4</v>
      </c>
      <c r="C6" s="15">
        <v>5877.3</v>
      </c>
      <c r="D6" s="15">
        <v>5878.5</v>
      </c>
      <c r="E6" s="15">
        <v>6352.7</v>
      </c>
      <c r="F6" s="13"/>
      <c r="G6" s="14">
        <f>SIGN(C6)*(D6/C6-1)</f>
        <v>2.0417538665706836E-4</v>
      </c>
      <c r="H6" s="23">
        <f t="shared" si="0"/>
        <v>8.0666836778089612E-2</v>
      </c>
    </row>
    <row r="7" spans="1:9" ht="15.75" x14ac:dyDescent="0.25">
      <c r="A7" s="1"/>
      <c r="B7" s="24" t="s">
        <v>5</v>
      </c>
      <c r="C7" s="25">
        <v>35028.5</v>
      </c>
      <c r="D7" s="25">
        <v>32327.4</v>
      </c>
      <c r="E7" s="25">
        <v>34865.300000000003</v>
      </c>
      <c r="F7" s="26"/>
      <c r="G7" s="27">
        <f>SIGN(C7)*(D7/C7-1)</f>
        <v>-7.7111494925560575E-2</v>
      </c>
      <c r="H7" s="28">
        <f>SIGN(D7)*(E7/D7-1)</f>
        <v>7.850615886214185E-2</v>
      </c>
    </row>
    <row r="8" spans="1:9" ht="15.75" x14ac:dyDescent="0.25">
      <c r="A8" s="1"/>
      <c r="B8" s="5"/>
      <c r="C8" s="6"/>
      <c r="D8" s="20"/>
      <c r="E8" s="20"/>
      <c r="F8" s="6"/>
    </row>
    <row r="9" spans="1:9" ht="15.75" x14ac:dyDescent="0.25">
      <c r="A9" s="1"/>
    </row>
    <row r="10" spans="1:9" ht="15.75" x14ac:dyDescent="0.25">
      <c r="A10" s="1"/>
    </row>
    <row r="11" spans="1:9" ht="15.75" x14ac:dyDescent="0.25">
      <c r="A11" s="2"/>
      <c r="B11" s="3"/>
      <c r="C11" s="3"/>
      <c r="D11" s="3"/>
      <c r="E11" s="3"/>
      <c r="F11" s="3"/>
      <c r="G11" s="3"/>
      <c r="H11" s="3"/>
    </row>
    <row r="12" spans="1:9" ht="15.75" x14ac:dyDescent="0.25">
      <c r="A12" s="1"/>
    </row>
    <row r="13" spans="1:9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9" ht="15.75" x14ac:dyDescent="0.25">
      <c r="A14" s="1"/>
      <c r="B14" s="1"/>
      <c r="C14" s="1"/>
      <c r="D14" s="1"/>
      <c r="E14" s="1"/>
      <c r="F14" s="1"/>
      <c r="G14" s="1"/>
      <c r="H14" s="1"/>
    </row>
    <row r="15" spans="1:9" ht="15.75" x14ac:dyDescent="0.25">
      <c r="A15" s="1"/>
      <c r="B15" s="1"/>
      <c r="C15" s="1"/>
      <c r="D15" s="1"/>
      <c r="E15" s="1"/>
      <c r="F15" s="1"/>
      <c r="G15" s="1"/>
      <c r="H15" s="1"/>
    </row>
    <row r="16" spans="1:9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="120" zoomScaleNormal="12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5.85546875" customWidth="1"/>
    <col min="6" max="6" width="12.5703125" customWidth="1"/>
    <col min="7" max="7" width="12.42578125" customWidth="1"/>
    <col min="8" max="8" width="12.7109375" customWidth="1"/>
    <col min="9" max="9" width="11.42578125" customWidth="1"/>
    <col min="10" max="16384" width="11.42578125" hidden="1"/>
  </cols>
  <sheetData>
    <row r="1" spans="1:8" ht="14.45" customHeight="1" x14ac:dyDescent="0.25">
      <c r="C1" s="9"/>
      <c r="D1" s="21"/>
      <c r="E1" s="21"/>
    </row>
    <row r="2" spans="1:8" s="10" customFormat="1" ht="51" customHeight="1" x14ac:dyDescent="0.25">
      <c r="A2" s="11"/>
      <c r="B2" s="51" t="s">
        <v>6</v>
      </c>
      <c r="C2" s="47" t="s">
        <v>16</v>
      </c>
      <c r="D2" s="47" t="s">
        <v>17</v>
      </c>
      <c r="E2" s="47" t="s">
        <v>21</v>
      </c>
      <c r="F2" s="47" t="s">
        <v>9</v>
      </c>
      <c r="G2" s="48" t="s">
        <v>10</v>
      </c>
      <c r="H2" s="49" t="s">
        <v>11</v>
      </c>
    </row>
    <row r="3" spans="1:8" ht="15.75" x14ac:dyDescent="0.25">
      <c r="A3" s="1"/>
      <c r="B3" s="22" t="s">
        <v>1</v>
      </c>
      <c r="C3" s="12">
        <v>8190.6</v>
      </c>
      <c r="D3" s="12">
        <v>7786.4</v>
      </c>
      <c r="E3" s="12">
        <v>8088.4</v>
      </c>
      <c r="F3" s="13"/>
      <c r="G3" s="14">
        <f>SIGN(C3)*(D3/C3-1)</f>
        <v>-4.9349254022904354E-2</v>
      </c>
      <c r="H3" s="23">
        <f>SIGN(D3)*(E3/D3-1)</f>
        <v>3.8785574848453797E-2</v>
      </c>
    </row>
    <row r="4" spans="1:8" ht="15.75" x14ac:dyDescent="0.25">
      <c r="A4" s="1"/>
      <c r="B4" s="22" t="s">
        <v>2</v>
      </c>
      <c r="C4" s="15">
        <v>4441.5</v>
      </c>
      <c r="D4" s="15">
        <v>4502.1000000000004</v>
      </c>
      <c r="E4" s="15">
        <v>4332.7</v>
      </c>
      <c r="F4" s="13"/>
      <c r="G4" s="14">
        <f t="shared" ref="G4:G7" si="0">SIGN(C4)*(D4/C4-1)</f>
        <v>1.3644039175954248E-2</v>
      </c>
      <c r="H4" s="23">
        <f t="shared" ref="H4:H7" si="1">SIGN(D4)*(E4/D4-1)</f>
        <v>-3.7626885231336615E-2</v>
      </c>
    </row>
    <row r="5" spans="1:8" ht="15.75" x14ac:dyDescent="0.25">
      <c r="A5" s="2"/>
      <c r="B5" s="22" t="s">
        <v>3</v>
      </c>
      <c r="C5" s="12">
        <v>4076.2</v>
      </c>
      <c r="D5" s="12">
        <v>1906.9</v>
      </c>
      <c r="E5" s="12">
        <v>3460.1</v>
      </c>
      <c r="F5" s="13"/>
      <c r="G5" s="14">
        <f t="shared" si="0"/>
        <v>-0.5321868406849517</v>
      </c>
      <c r="H5" s="23">
        <f t="shared" si="1"/>
        <v>0.81451570611988022</v>
      </c>
    </row>
    <row r="6" spans="1:8" ht="15.75" x14ac:dyDescent="0.25">
      <c r="A6" s="1"/>
      <c r="B6" s="22" t="s">
        <v>4</v>
      </c>
      <c r="C6" s="15">
        <v>3638.6</v>
      </c>
      <c r="D6" s="15">
        <v>3382.1</v>
      </c>
      <c r="E6" s="15">
        <v>3640.8</v>
      </c>
      <c r="F6" s="13"/>
      <c r="G6" s="14">
        <f t="shared" si="0"/>
        <v>-7.0494146100148369E-2</v>
      </c>
      <c r="H6" s="23">
        <f t="shared" si="1"/>
        <v>7.6490937583158392E-2</v>
      </c>
    </row>
    <row r="7" spans="1:8" ht="15.75" x14ac:dyDescent="0.25">
      <c r="A7" s="1"/>
      <c r="B7" s="24" t="s">
        <v>5</v>
      </c>
      <c r="C7" s="25">
        <v>20346.900000000001</v>
      </c>
      <c r="D7" s="25">
        <v>17577.599999999999</v>
      </c>
      <c r="E7" s="25">
        <v>19522</v>
      </c>
      <c r="F7" s="26"/>
      <c r="G7" s="27">
        <f t="shared" si="0"/>
        <v>-0.13610427141235293</v>
      </c>
      <c r="H7" s="28">
        <f t="shared" si="1"/>
        <v>0.11061805934826152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="120" zoomScaleNormal="120" workbookViewId="0"/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4" width="16.140625" customWidth="1"/>
    <col min="5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1"/>
      <c r="E1" s="21"/>
    </row>
    <row r="2" spans="1:8" s="4" customFormat="1" ht="51" customHeight="1" x14ac:dyDescent="0.25">
      <c r="A2" s="5"/>
      <c r="B2" s="52" t="s">
        <v>8</v>
      </c>
      <c r="C2" s="47" t="s">
        <v>18</v>
      </c>
      <c r="D2" s="47" t="s">
        <v>19</v>
      </c>
      <c r="E2" s="47" t="s">
        <v>20</v>
      </c>
      <c r="F2" s="47" t="s">
        <v>9</v>
      </c>
      <c r="G2" s="48" t="s">
        <v>10</v>
      </c>
      <c r="H2" s="49" t="s">
        <v>11</v>
      </c>
    </row>
    <row r="3" spans="1:8" ht="15.75" x14ac:dyDescent="0.25">
      <c r="A3" s="1"/>
      <c r="B3" s="16" t="s">
        <v>1</v>
      </c>
      <c r="C3" s="12">
        <v>30157</v>
      </c>
      <c r="D3" s="12">
        <v>28232.1</v>
      </c>
      <c r="E3" s="12">
        <v>26786.7</v>
      </c>
      <c r="F3" s="13"/>
      <c r="G3" s="14">
        <f>D3/C3-1</f>
        <v>-6.3829293364724649E-2</v>
      </c>
      <c r="H3" s="14">
        <f>SIGN(D3)*(E3/D3-1)</f>
        <v>-5.1197041665338339E-2</v>
      </c>
    </row>
    <row r="4" spans="1:8" ht="15.75" x14ac:dyDescent="0.25">
      <c r="A4" s="1"/>
      <c r="B4" s="16" t="s">
        <v>2</v>
      </c>
      <c r="C4" s="15">
        <v>11953</v>
      </c>
      <c r="D4" s="15">
        <v>11075.8</v>
      </c>
      <c r="E4" s="15">
        <v>10245.799999999999</v>
      </c>
      <c r="F4" s="13"/>
      <c r="G4" s="14">
        <f>D4/C4-1</f>
        <v>-7.3387434116958139E-2</v>
      </c>
      <c r="H4" s="14">
        <f t="shared" ref="H4:H6" si="0">SIGN(D4)*(E4/D4-1)</f>
        <v>-7.4938153451669431E-2</v>
      </c>
    </row>
    <row r="5" spans="1:8" ht="15.75" x14ac:dyDescent="0.25">
      <c r="A5" s="2"/>
      <c r="B5" s="16" t="s">
        <v>3</v>
      </c>
      <c r="C5" s="12">
        <v>8822</v>
      </c>
      <c r="D5" s="12">
        <v>6544.8</v>
      </c>
      <c r="E5" s="12">
        <v>7569.2</v>
      </c>
      <c r="F5" s="13"/>
      <c r="G5" s="14">
        <f t="shared" ref="G5:G6" si="1">D5/C5-1</f>
        <v>-0.25812740875085016</v>
      </c>
      <c r="H5" s="14">
        <f t="shared" si="0"/>
        <v>0.15652120767632316</v>
      </c>
    </row>
    <row r="6" spans="1:8" ht="15.75" x14ac:dyDescent="0.25">
      <c r="A6" s="1"/>
      <c r="B6" s="16" t="s">
        <v>4</v>
      </c>
      <c r="C6" s="15">
        <v>1589.6</v>
      </c>
      <c r="D6" s="15">
        <v>1034.2</v>
      </c>
      <c r="E6" s="15">
        <v>952.5</v>
      </c>
      <c r="F6" s="13"/>
      <c r="G6" s="14">
        <f t="shared" si="1"/>
        <v>-0.34939607448414689</v>
      </c>
      <c r="H6" s="14">
        <f t="shared" si="0"/>
        <v>-7.8998259524269976E-2</v>
      </c>
    </row>
    <row r="7" spans="1:8" ht="15.75" x14ac:dyDescent="0.25">
      <c r="A7" s="1"/>
      <c r="B7" s="17" t="s">
        <v>5</v>
      </c>
      <c r="C7" s="18">
        <v>52521.5</v>
      </c>
      <c r="D7" s="18">
        <v>46886.9</v>
      </c>
      <c r="E7" s="18">
        <v>45554.1</v>
      </c>
      <c r="F7" s="13"/>
      <c r="G7" s="19">
        <f>D7/C7-1</f>
        <v>-0.10728177984254061</v>
      </c>
      <c r="H7" s="19">
        <f>SIGN(D7)*(E7/D7-1)</f>
        <v>-2.8425850290806243E-2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="120" zoomScaleNormal="12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1"/>
      <c r="E1" s="21"/>
    </row>
    <row r="2" spans="1:8" s="4" customFormat="1" ht="51" customHeight="1" x14ac:dyDescent="0.25">
      <c r="A2" s="5"/>
      <c r="B2" s="53" t="s">
        <v>7</v>
      </c>
      <c r="C2" s="47" t="s">
        <v>18</v>
      </c>
      <c r="D2" s="47" t="s">
        <v>19</v>
      </c>
      <c r="E2" s="47" t="s">
        <v>20</v>
      </c>
      <c r="F2" s="47" t="s">
        <v>9</v>
      </c>
      <c r="G2" s="54" t="s">
        <v>10</v>
      </c>
      <c r="H2" s="55" t="s">
        <v>11</v>
      </c>
    </row>
    <row r="3" spans="1:8" ht="15.75" x14ac:dyDescent="0.25">
      <c r="A3" s="1"/>
      <c r="B3" s="29" t="s">
        <v>1</v>
      </c>
      <c r="C3" s="12">
        <v>29286.9</v>
      </c>
      <c r="D3" s="12">
        <v>26988.5</v>
      </c>
      <c r="E3" s="39">
        <v>25583.4</v>
      </c>
      <c r="F3" s="13"/>
      <c r="G3" s="14">
        <f>SIGN(C3)*(D3/C3-1)</f>
        <v>-7.8478773786232137E-2</v>
      </c>
      <c r="H3" s="30">
        <f>SIGN(D3)*(E3/D3-1)</f>
        <v>-5.2062915686310829E-2</v>
      </c>
    </row>
    <row r="4" spans="1:8" ht="15.75" x14ac:dyDescent="0.25">
      <c r="A4" s="1"/>
      <c r="B4" s="29" t="s">
        <v>2</v>
      </c>
      <c r="C4" s="15">
        <v>11745.7</v>
      </c>
      <c r="D4" s="15">
        <v>10816.099999999999</v>
      </c>
      <c r="E4" s="40">
        <v>9995.4</v>
      </c>
      <c r="F4" s="13"/>
      <c r="G4" s="14">
        <f t="shared" ref="G4:G7" si="0">SIGN(C4)*(D4/C4-1)</f>
        <v>-7.9143856900823484E-2</v>
      </c>
      <c r="H4" s="30">
        <f t="shared" ref="H4:H7" si="1">SIGN(D4)*(E4/D4-1)</f>
        <v>-7.5877626871053261E-2</v>
      </c>
    </row>
    <row r="5" spans="1:8" ht="15.75" x14ac:dyDescent="0.25">
      <c r="A5" s="2"/>
      <c r="B5" s="29" t="s">
        <v>3</v>
      </c>
      <c r="C5" s="12">
        <v>8772.6</v>
      </c>
      <c r="D5" s="12">
        <v>6393.4000000000005</v>
      </c>
      <c r="E5" s="39">
        <v>7240</v>
      </c>
      <c r="F5" s="13"/>
      <c r="G5" s="14">
        <f>SIGN(C5)*(D5/C5-1)</f>
        <v>-0.27120807970271066</v>
      </c>
      <c r="H5" s="30">
        <f>SIGN(D5)*(E5/D5-1)</f>
        <v>0.13241780586229535</v>
      </c>
    </row>
    <row r="6" spans="1:8" ht="15.75" x14ac:dyDescent="0.25">
      <c r="A6" s="1"/>
      <c r="B6" s="29" t="s">
        <v>4</v>
      </c>
      <c r="C6" s="15">
        <v>974.09999999999991</v>
      </c>
      <c r="D6" s="15">
        <v>283.60000000000002</v>
      </c>
      <c r="E6" s="40">
        <v>434.70000000000005</v>
      </c>
      <c r="F6" s="13"/>
      <c r="G6" s="14">
        <f>SIGN(C6)*(D6/C6-1)</f>
        <v>-0.70885946001437217</v>
      </c>
      <c r="H6" s="30">
        <f>SIGN(D6)*(E6/D6-1)</f>
        <v>0.53279266572637529</v>
      </c>
    </row>
    <row r="7" spans="1:8" ht="15.75" x14ac:dyDescent="0.25">
      <c r="A7" s="1"/>
      <c r="B7" s="31" t="s">
        <v>5</v>
      </c>
      <c r="C7" s="32">
        <v>50779.3</v>
      </c>
      <c r="D7" s="32">
        <v>44481.700000000004</v>
      </c>
      <c r="E7" s="32">
        <v>43253.599999999999</v>
      </c>
      <c r="F7" s="33"/>
      <c r="G7" s="34">
        <f t="shared" si="0"/>
        <v>-0.12401903925418423</v>
      </c>
      <c r="H7" s="35">
        <f t="shared" si="1"/>
        <v>-2.7609106666337091E-2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9"/>
  <sheetViews>
    <sheetView showGridLines="0" zoomScaleNormal="100" workbookViewId="0"/>
  </sheetViews>
  <sheetFormatPr baseColWidth="10" defaultColWidth="11.42578125" defaultRowHeight="12.75" x14ac:dyDescent="0.2"/>
  <cols>
    <col min="1" max="1" width="3.28515625" style="56" customWidth="1"/>
    <col min="2" max="2" width="24.7109375" style="56" customWidth="1"/>
    <col min="3" max="8" width="12.28515625" style="56" customWidth="1"/>
    <col min="9" max="9" width="11.7109375" style="56" customWidth="1"/>
    <col min="10" max="10" width="24.7109375" style="56" customWidth="1"/>
    <col min="11" max="16" width="12.28515625" style="56" customWidth="1"/>
    <col min="17" max="16384" width="11.42578125" style="56"/>
  </cols>
  <sheetData>
    <row r="1" spans="2:17" ht="12" customHeight="1" x14ac:dyDescent="0.2">
      <c r="F1" s="61"/>
    </row>
    <row r="2" spans="2:17" ht="12" customHeight="1" x14ac:dyDescent="0.2">
      <c r="F2" s="64"/>
    </row>
    <row r="3" spans="2:17" ht="51" customHeight="1" x14ac:dyDescent="0.2">
      <c r="B3" s="65" t="s">
        <v>31</v>
      </c>
      <c r="C3" s="66" t="s">
        <v>16</v>
      </c>
      <c r="D3" s="66" t="s">
        <v>17</v>
      </c>
      <c r="E3" s="66" t="s">
        <v>21</v>
      </c>
      <c r="F3" s="66" t="s">
        <v>9</v>
      </c>
      <c r="G3" s="67" t="s">
        <v>10</v>
      </c>
      <c r="H3" s="67" t="s">
        <v>11</v>
      </c>
      <c r="J3" s="65" t="s">
        <v>32</v>
      </c>
      <c r="K3" s="66" t="s">
        <v>16</v>
      </c>
      <c r="L3" s="66" t="s">
        <v>17</v>
      </c>
      <c r="M3" s="66" t="s">
        <v>21</v>
      </c>
      <c r="N3" s="66" t="s">
        <v>9</v>
      </c>
      <c r="O3" s="67" t="s">
        <v>10</v>
      </c>
      <c r="P3" s="67" t="s">
        <v>11</v>
      </c>
    </row>
    <row r="4" spans="2:17" s="62" customFormat="1" ht="15.75" customHeight="1" x14ac:dyDescent="0.25">
      <c r="B4" s="78" t="s">
        <v>28</v>
      </c>
      <c r="C4" s="79">
        <v>2511.5</v>
      </c>
      <c r="D4" s="79">
        <v>1935.7</v>
      </c>
      <c r="E4" s="79">
        <v>2432.8000000000002</v>
      </c>
      <c r="F4" s="79"/>
      <c r="G4" s="80">
        <v>-0.22900000000000001</v>
      </c>
      <c r="H4" s="80">
        <v>0.25700000000000001</v>
      </c>
      <c r="J4" s="78" t="s">
        <v>28</v>
      </c>
      <c r="K4" s="79">
        <v>1268.4000000000001</v>
      </c>
      <c r="L4" s="79">
        <v>720.7</v>
      </c>
      <c r="M4" s="79">
        <v>1229</v>
      </c>
      <c r="N4" s="79"/>
      <c r="O4" s="80">
        <v>-0.432</v>
      </c>
      <c r="P4" s="80">
        <v>0.70499999999999996</v>
      </c>
    </row>
    <row r="5" spans="2:17" s="62" customFormat="1" ht="15.75" customHeight="1" x14ac:dyDescent="0.25">
      <c r="B5" s="75" t="s">
        <v>27</v>
      </c>
      <c r="C5" s="75">
        <v>1389.3</v>
      </c>
      <c r="D5" s="75">
        <v>1468.7</v>
      </c>
      <c r="E5" s="75">
        <v>1479.7</v>
      </c>
      <c r="F5" s="76"/>
      <c r="G5" s="77">
        <v>5.7151083279349382E-2</v>
      </c>
      <c r="H5" s="77">
        <v>7.4896166678014566E-3</v>
      </c>
      <c r="J5" s="75" t="s">
        <v>27</v>
      </c>
      <c r="K5" s="75">
        <v>542.1</v>
      </c>
      <c r="L5" s="75">
        <v>656.3</v>
      </c>
      <c r="M5" s="75">
        <v>622.9</v>
      </c>
      <c r="N5" s="76"/>
      <c r="O5" s="77">
        <v>0.21066223943921772</v>
      </c>
      <c r="P5" s="77">
        <v>-5.0891360658235532E-2</v>
      </c>
    </row>
    <row r="6" spans="2:17" s="62" customFormat="1" ht="15.75" customHeight="1" x14ac:dyDescent="0.25">
      <c r="B6" s="75" t="s">
        <v>26</v>
      </c>
      <c r="C6" s="75">
        <v>3822.1</v>
      </c>
      <c r="D6" s="75">
        <v>3806.8</v>
      </c>
      <c r="E6" s="75">
        <v>3843</v>
      </c>
      <c r="F6" s="76"/>
      <c r="G6" s="77">
        <v>-4.0030349807696625E-3</v>
      </c>
      <c r="H6" s="77">
        <v>9.5092991488914085E-3</v>
      </c>
      <c r="J6" s="75" t="s">
        <v>26</v>
      </c>
      <c r="K6" s="75">
        <v>2071.3000000000002</v>
      </c>
      <c r="L6" s="75">
        <v>2058.3000000000002</v>
      </c>
      <c r="M6" s="75">
        <v>2074.9</v>
      </c>
      <c r="N6" s="76"/>
      <c r="O6" s="77">
        <v>-6.2762516294114805E-3</v>
      </c>
      <c r="P6" s="77">
        <v>8.0649079337316749E-3</v>
      </c>
    </row>
    <row r="7" spans="2:17" s="62" customFormat="1" ht="15.75" customHeight="1" x14ac:dyDescent="0.25">
      <c r="B7" s="75" t="s">
        <v>25</v>
      </c>
      <c r="C7" s="75">
        <v>2650.4</v>
      </c>
      <c r="D7" s="75">
        <v>2716.9</v>
      </c>
      <c r="E7" s="75">
        <v>2772.8</v>
      </c>
      <c r="F7" s="76"/>
      <c r="G7" s="77">
        <v>2.5090552369453668E-2</v>
      </c>
      <c r="H7" s="77">
        <v>2.0574919945526182E-2</v>
      </c>
      <c r="J7" s="75" t="s">
        <v>25</v>
      </c>
      <c r="K7" s="75">
        <v>1634.2</v>
      </c>
      <c r="L7" s="75">
        <v>1693.9</v>
      </c>
      <c r="M7" s="75">
        <v>1727.4</v>
      </c>
      <c r="N7" s="76"/>
      <c r="O7" s="77">
        <v>3.6531636274629818E-2</v>
      </c>
      <c r="P7" s="77">
        <v>1.9776846330952239E-2</v>
      </c>
    </row>
    <row r="8" spans="2:17" s="62" customFormat="1" ht="15.75" customHeight="1" x14ac:dyDescent="0.25">
      <c r="B8" s="75" t="s">
        <v>24</v>
      </c>
      <c r="C8" s="75">
        <v>3290.4</v>
      </c>
      <c r="D8" s="75">
        <v>3325.3</v>
      </c>
      <c r="E8" s="75">
        <v>3226.1</v>
      </c>
      <c r="F8" s="76"/>
      <c r="G8" s="77">
        <v>1.0606613177729179E-2</v>
      </c>
      <c r="H8" s="77">
        <v>-2.9831894866628655E-2</v>
      </c>
      <c r="J8" s="75" t="s">
        <v>24</v>
      </c>
      <c r="K8" s="75">
        <v>2023.8</v>
      </c>
      <c r="L8" s="75">
        <v>2041.2</v>
      </c>
      <c r="M8" s="75">
        <v>1916.1</v>
      </c>
      <c r="N8" s="76"/>
      <c r="O8" s="77">
        <v>8.5976875185295436E-3</v>
      </c>
      <c r="P8" s="77">
        <v>-6.1287477954144687E-2</v>
      </c>
    </row>
    <row r="9" spans="2:17" s="62" customFormat="1" ht="15.75" customHeight="1" x14ac:dyDescent="0.25">
      <c r="B9" s="72" t="s">
        <v>23</v>
      </c>
      <c r="C9" s="72">
        <v>990.8</v>
      </c>
      <c r="D9" s="72">
        <v>956.3</v>
      </c>
      <c r="E9" s="72">
        <v>864.5</v>
      </c>
      <c r="F9" s="73"/>
      <c r="G9" s="74">
        <v>-3.4820347194186516E-2</v>
      </c>
      <c r="H9" s="74">
        <v>-9.5994980654606252E-2</v>
      </c>
      <c r="J9" s="72" t="s">
        <v>23</v>
      </c>
      <c r="K9" s="72">
        <v>650.79999999999995</v>
      </c>
      <c r="L9" s="72">
        <v>616.1</v>
      </c>
      <c r="M9" s="72">
        <v>518</v>
      </c>
      <c r="N9" s="73"/>
      <c r="O9" s="74">
        <v>-5.3318992009833949E-2</v>
      </c>
      <c r="P9" s="74">
        <v>-0.15922739814965106</v>
      </c>
    </row>
    <row r="10" spans="2:17" s="62" customFormat="1" ht="15.75" customHeight="1" x14ac:dyDescent="0.25">
      <c r="B10" s="69" t="s">
        <v>22</v>
      </c>
      <c r="C10" s="70">
        <v>14654.5</v>
      </c>
      <c r="D10" s="70">
        <v>14209.7</v>
      </c>
      <c r="E10" s="70">
        <v>14618.900000000001</v>
      </c>
      <c r="F10" s="68"/>
      <c r="G10" s="71">
        <v>-3.0352451465420129E-2</v>
      </c>
      <c r="H10" s="71">
        <v>2.8797230061155459E-2</v>
      </c>
      <c r="J10" s="69" t="s">
        <v>22</v>
      </c>
      <c r="K10" s="70">
        <v>8190.6</v>
      </c>
      <c r="L10" s="70">
        <v>7786.5000000000009</v>
      </c>
      <c r="M10" s="70">
        <v>8088.2999999999993</v>
      </c>
      <c r="N10" s="68"/>
      <c r="O10" s="71">
        <v>-4.9337044905135088E-2</v>
      </c>
      <c r="P10" s="71">
        <v>3.875939125409341E-2</v>
      </c>
      <c r="Q10" s="63"/>
    </row>
    <row r="11" spans="2:17" ht="12" customHeight="1" x14ac:dyDescent="0.2">
      <c r="F11" s="61"/>
      <c r="G11" s="61"/>
    </row>
    <row r="12" spans="2:17" ht="12" customHeight="1" x14ac:dyDescent="0.2">
      <c r="F12" s="61"/>
      <c r="G12" s="61"/>
    </row>
    <row r="13" spans="2:17" ht="12" customHeight="1" x14ac:dyDescent="0.2">
      <c r="F13" s="61"/>
      <c r="G13" s="61"/>
    </row>
    <row r="14" spans="2:17" ht="12" customHeight="1" x14ac:dyDescent="0.2">
      <c r="F14" s="61"/>
      <c r="G14" s="61"/>
    </row>
    <row r="15" spans="2:17" ht="12" customHeight="1" x14ac:dyDescent="0.2">
      <c r="F15" s="61"/>
      <c r="G15" s="61"/>
    </row>
    <row r="16" spans="2:17" ht="12" customHeight="1" x14ac:dyDescent="0.2">
      <c r="F16" s="61"/>
      <c r="G16" s="61"/>
    </row>
    <row r="17" spans="6:7" ht="12" customHeight="1" x14ac:dyDescent="0.2">
      <c r="F17" s="61"/>
      <c r="G17" s="61"/>
    </row>
    <row r="18" spans="6:7" ht="12" customHeight="1" x14ac:dyDescent="0.2">
      <c r="F18" s="61"/>
      <c r="G18" s="61"/>
    </row>
    <row r="19" spans="6:7" ht="12" customHeight="1" x14ac:dyDescent="0.2">
      <c r="F19" s="61"/>
      <c r="G19" s="61"/>
    </row>
    <row r="20" spans="6:7" ht="12" customHeight="1" x14ac:dyDescent="0.2">
      <c r="F20" s="61"/>
      <c r="G20" s="61"/>
    </row>
    <row r="21" spans="6:7" ht="12" customHeight="1" x14ac:dyDescent="0.2">
      <c r="F21" s="61"/>
      <c r="G21" s="61"/>
    </row>
    <row r="22" spans="6:7" ht="12" customHeight="1" x14ac:dyDescent="0.2">
      <c r="F22" s="61"/>
      <c r="G22" s="61"/>
    </row>
    <row r="23" spans="6:7" ht="12" customHeight="1" x14ac:dyDescent="0.2">
      <c r="F23" s="61"/>
      <c r="G23" s="61"/>
    </row>
    <row r="24" spans="6:7" ht="12" customHeight="1" x14ac:dyDescent="0.2">
      <c r="F24" s="61"/>
      <c r="G24" s="61"/>
    </row>
    <row r="25" spans="6:7" ht="12" customHeight="1" x14ac:dyDescent="0.2">
      <c r="F25" s="61"/>
      <c r="G25" s="61"/>
    </row>
    <row r="26" spans="6:7" ht="12" customHeight="1" x14ac:dyDescent="0.2">
      <c r="F26" s="61"/>
      <c r="G26" s="61"/>
    </row>
    <row r="27" spans="6:7" ht="12" customHeight="1" x14ac:dyDescent="0.2">
      <c r="F27" s="61"/>
      <c r="G27" s="61"/>
    </row>
    <row r="28" spans="6:7" ht="12" customHeight="1" x14ac:dyDescent="0.2">
      <c r="F28" s="61"/>
      <c r="G28" s="61"/>
    </row>
    <row r="29" spans="6:7" ht="12" customHeight="1" x14ac:dyDescent="0.2">
      <c r="F29" s="61"/>
      <c r="G29" s="61"/>
    </row>
    <row r="30" spans="6:7" ht="12" customHeight="1" x14ac:dyDescent="0.2">
      <c r="F30" s="61"/>
      <c r="G30" s="61"/>
    </row>
    <row r="31" spans="6:7" ht="12" customHeight="1" x14ac:dyDescent="0.2">
      <c r="F31" s="61"/>
      <c r="G31" s="61"/>
    </row>
    <row r="32" spans="6:7" ht="12" customHeight="1" x14ac:dyDescent="0.2">
      <c r="F32" s="61"/>
      <c r="G32" s="61"/>
    </row>
    <row r="33" spans="2:18" ht="12" customHeight="1" x14ac:dyDescent="0.2">
      <c r="F33" s="61"/>
      <c r="G33" s="61"/>
    </row>
    <row r="34" spans="2:18" ht="12" customHeight="1" x14ac:dyDescent="0.2">
      <c r="F34" s="61"/>
      <c r="G34" s="61"/>
    </row>
    <row r="35" spans="2:18" ht="12" customHeight="1" x14ac:dyDescent="0.2">
      <c r="F35" s="61"/>
      <c r="G35" s="61"/>
    </row>
    <row r="36" spans="2:18" ht="12" customHeight="1" x14ac:dyDescent="0.2">
      <c r="F36" s="61"/>
      <c r="G36" s="61"/>
    </row>
    <row r="37" spans="2:18" ht="12" customHeight="1" x14ac:dyDescent="0.2">
      <c r="E37" s="61"/>
      <c r="F37" s="61"/>
      <c r="L37" s="61"/>
    </row>
    <row r="38" spans="2:18" ht="12" customHeight="1" x14ac:dyDescent="0.2">
      <c r="D38" s="61"/>
      <c r="E38" s="61"/>
      <c r="L38" s="61"/>
    </row>
    <row r="39" spans="2:18" ht="12" customHeight="1" x14ac:dyDescent="0.2">
      <c r="D39" s="60"/>
    </row>
    <row r="40" spans="2:18" ht="12" customHeight="1" x14ac:dyDescent="0.2"/>
    <row r="41" spans="2:18" ht="51" customHeight="1" x14ac:dyDescent="0.2">
      <c r="B41" s="65" t="s">
        <v>33</v>
      </c>
      <c r="C41" s="66" t="s">
        <v>18</v>
      </c>
      <c r="D41" s="66" t="s">
        <v>29</v>
      </c>
      <c r="E41" s="66" t="s">
        <v>30</v>
      </c>
      <c r="F41" s="66" t="s">
        <v>9</v>
      </c>
      <c r="G41" s="67" t="s">
        <v>10</v>
      </c>
      <c r="H41" s="67" t="s">
        <v>11</v>
      </c>
      <c r="J41" s="65" t="s">
        <v>34</v>
      </c>
      <c r="K41" s="66" t="s">
        <v>18</v>
      </c>
      <c r="L41" s="66" t="s">
        <v>29</v>
      </c>
      <c r="M41" s="66" t="s">
        <v>30</v>
      </c>
      <c r="N41" s="66" t="s">
        <v>9</v>
      </c>
      <c r="O41" s="67" t="s">
        <v>10</v>
      </c>
      <c r="P41" s="67" t="s">
        <v>11</v>
      </c>
    </row>
    <row r="42" spans="2:18" ht="15.75" customHeight="1" x14ac:dyDescent="0.2">
      <c r="B42" s="78" t="s">
        <v>28</v>
      </c>
      <c r="C42" s="79">
        <v>1296.3</v>
      </c>
      <c r="D42" s="79">
        <v>1172.7</v>
      </c>
      <c r="E42" s="79">
        <v>1249.0999999999999</v>
      </c>
      <c r="F42" s="79"/>
      <c r="G42" s="80">
        <v>-9.5348299004859915E-2</v>
      </c>
      <c r="H42" s="80">
        <v>6.5148801910121817E-2</v>
      </c>
      <c r="J42" s="78" t="s">
        <v>28</v>
      </c>
      <c r="K42" s="79">
        <v>901.3</v>
      </c>
      <c r="L42" s="79">
        <v>505.20000000000005</v>
      </c>
      <c r="M42" s="79">
        <v>755.49999999999989</v>
      </c>
      <c r="N42" s="79"/>
      <c r="O42" s="80">
        <v>-0.43947631199378667</v>
      </c>
      <c r="P42" s="80">
        <v>0.49544734758511444</v>
      </c>
      <c r="R42" s="59"/>
    </row>
    <row r="43" spans="2:18" ht="15.75" customHeight="1" x14ac:dyDescent="0.2">
      <c r="B43" s="75" t="s">
        <v>27</v>
      </c>
      <c r="C43" s="75">
        <v>1536.2</v>
      </c>
      <c r="D43" s="75">
        <v>1417.3</v>
      </c>
      <c r="E43" s="75">
        <v>1243.8</v>
      </c>
      <c r="F43" s="76"/>
      <c r="G43" s="77">
        <v>-7.7398776201015554E-2</v>
      </c>
      <c r="H43" s="77">
        <v>-0.12241586114442955</v>
      </c>
      <c r="J43" s="75" t="s">
        <v>27</v>
      </c>
      <c r="K43" s="75">
        <v>1466</v>
      </c>
      <c r="L43" s="75">
        <v>1315.6</v>
      </c>
      <c r="M43" s="75">
        <v>1104.3999999999999</v>
      </c>
      <c r="N43" s="76"/>
      <c r="O43" s="77">
        <v>-0.1025920873124148</v>
      </c>
      <c r="P43" s="77">
        <v>-0.16053511705685622</v>
      </c>
      <c r="R43" s="58"/>
    </row>
    <row r="44" spans="2:18" ht="15.75" customHeight="1" x14ac:dyDescent="0.2">
      <c r="B44" s="75" t="s">
        <v>26</v>
      </c>
      <c r="C44" s="75">
        <v>6194.2</v>
      </c>
      <c r="D44" s="75">
        <v>5480.2</v>
      </c>
      <c r="E44" s="75">
        <v>4934.6000000000004</v>
      </c>
      <c r="F44" s="76"/>
      <c r="G44" s="77">
        <v>-0.11526912272771303</v>
      </c>
      <c r="H44" s="77">
        <v>-9.9558410276997092E-2</v>
      </c>
      <c r="J44" s="75" t="s">
        <v>26</v>
      </c>
      <c r="K44" s="75">
        <v>6031.3</v>
      </c>
      <c r="L44" s="75">
        <v>5286.2</v>
      </c>
      <c r="M44" s="75">
        <v>4699.4000000000005</v>
      </c>
      <c r="N44" s="76"/>
      <c r="O44" s="77">
        <v>-0.12353887221660344</v>
      </c>
      <c r="P44" s="77">
        <v>-0.11100601566342538</v>
      </c>
      <c r="R44" s="58"/>
    </row>
    <row r="45" spans="2:18" ht="15.75" customHeight="1" x14ac:dyDescent="0.2">
      <c r="B45" s="75" t="s">
        <v>25</v>
      </c>
      <c r="C45" s="75">
        <v>5911.6</v>
      </c>
      <c r="D45" s="75">
        <v>5435.3</v>
      </c>
      <c r="E45" s="75">
        <v>5015</v>
      </c>
      <c r="F45" s="76"/>
      <c r="G45" s="77">
        <v>-8.0570403951552905E-2</v>
      </c>
      <c r="H45" s="77">
        <v>-7.7327838389785325E-2</v>
      </c>
      <c r="J45" s="75" t="s">
        <v>25</v>
      </c>
      <c r="K45" s="75">
        <v>5824.9000000000005</v>
      </c>
      <c r="L45" s="75">
        <v>5332.9000000000005</v>
      </c>
      <c r="M45" s="75">
        <v>4868</v>
      </c>
      <c r="N45" s="76"/>
      <c r="O45" s="77">
        <v>-8.4464969355697084E-2</v>
      </c>
      <c r="P45" s="77">
        <v>-8.7175833036434308E-2</v>
      </c>
      <c r="R45" s="58"/>
    </row>
    <row r="46" spans="2:18" ht="15.75" customHeight="1" x14ac:dyDescent="0.2">
      <c r="B46" s="75" t="s">
        <v>24</v>
      </c>
      <c r="C46" s="75">
        <v>10571.1</v>
      </c>
      <c r="D46" s="75">
        <v>10085</v>
      </c>
      <c r="E46" s="75">
        <v>9741.4</v>
      </c>
      <c r="F46" s="76"/>
      <c r="G46" s="77">
        <v>-4.5983861660565159E-2</v>
      </c>
      <c r="H46" s="77">
        <v>-3.4070401586514663E-2</v>
      </c>
      <c r="J46" s="75" t="s">
        <v>24</v>
      </c>
      <c r="K46" s="75">
        <v>10449.1</v>
      </c>
      <c r="L46" s="75">
        <v>9941.5</v>
      </c>
      <c r="M46" s="75">
        <v>9588.4</v>
      </c>
      <c r="N46" s="76"/>
      <c r="O46" s="77">
        <v>-4.857834646046074E-2</v>
      </c>
      <c r="P46" s="77">
        <v>-3.5517779007192107E-2</v>
      </c>
      <c r="R46" s="58"/>
    </row>
    <row r="47" spans="2:18" ht="15.75" customHeight="1" x14ac:dyDescent="0.2">
      <c r="B47" s="72" t="s">
        <v>23</v>
      </c>
      <c r="C47" s="72">
        <v>4647.5</v>
      </c>
      <c r="D47" s="72">
        <v>4641.6000000000004</v>
      </c>
      <c r="E47" s="72">
        <v>4602.8999999999996</v>
      </c>
      <c r="F47" s="73"/>
      <c r="G47" s="74">
        <v>-1.2694997310381143E-3</v>
      </c>
      <c r="H47" s="74">
        <v>-8.3376421923476232E-3</v>
      </c>
      <c r="J47" s="72" t="s">
        <v>23</v>
      </c>
      <c r="K47" s="72">
        <v>4614.2</v>
      </c>
      <c r="L47" s="72">
        <v>4607.1000000000004</v>
      </c>
      <c r="M47" s="72">
        <v>4567.7999999999993</v>
      </c>
      <c r="N47" s="73"/>
      <c r="O47" s="74">
        <v>-1.5387282735901033E-3</v>
      </c>
      <c r="P47" s="74">
        <v>-8.5303119098784682E-3</v>
      </c>
      <c r="R47" s="58"/>
    </row>
    <row r="48" spans="2:18" ht="15.75" customHeight="1" x14ac:dyDescent="0.2">
      <c r="B48" s="69" t="s">
        <v>22</v>
      </c>
      <c r="C48" s="70">
        <v>30156.9</v>
      </c>
      <c r="D48" s="70">
        <v>28232.100000000002</v>
      </c>
      <c r="E48" s="70">
        <v>26786.799999999999</v>
      </c>
      <c r="F48" s="68"/>
      <c r="G48" s="71">
        <v>-6.3826189031365929E-2</v>
      </c>
      <c r="H48" s="71">
        <v>-5.119349959797545E-2</v>
      </c>
      <c r="J48" s="69" t="s">
        <v>22</v>
      </c>
      <c r="K48" s="70">
        <v>29286.799999999999</v>
      </c>
      <c r="L48" s="70">
        <v>26988.5</v>
      </c>
      <c r="M48" s="70">
        <v>25583.5</v>
      </c>
      <c r="N48" s="68"/>
      <c r="O48" s="71">
        <v>-7.8475627245038704E-2</v>
      </c>
      <c r="P48" s="71">
        <v>-5.2059210404431518E-2</v>
      </c>
      <c r="R48" s="58"/>
    </row>
    <row r="49" spans="10:11" x14ac:dyDescent="0.2">
      <c r="J49" s="57"/>
      <c r="K49" s="5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Communes!C5:E5</xm:f>
              <xm:sqref>F5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Communes!C8:E8</xm:f>
              <xm:sqref>F8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Communes!C9:E9</xm:f>
              <xm:sqref>F9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Communes!C10:E10</xm:f>
              <xm:sqref>F10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Communes!K4:M4</xm:f>
              <xm:sqref>N4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Communes!K5:M5</xm:f>
              <xm:sqref>N5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Communes!K6:M6</xm:f>
              <xm:sqref>N6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Communes!K7:M7</xm:f>
              <xm:sqref>N7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Communes!K8:M8</xm:f>
              <xm:sqref>N8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Communes!K9:M9</xm:f>
              <xm:sqref>N9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Communes!K10:M10</xm:f>
              <xm:sqref>N10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Communes!C42:E42</xm:f>
              <xm:sqref>F42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Communes!C43:E43</xm:f>
              <xm:sqref>F43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Communes!C44:E44</xm:f>
              <xm:sqref>F44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Communes!C45:E45</xm:f>
              <xm:sqref>F45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Communes!C46:E46</xm:f>
              <xm:sqref>F46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Communes!C47:E47</xm:f>
              <xm:sqref>F47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Communes!C48:E48</xm:f>
              <xm:sqref>F48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Communes!K42:M42</xm:f>
              <xm:sqref>N42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Communes!K43:M43</xm:f>
              <xm:sqref>N43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Communes!K44:M44</xm:f>
              <xm:sqref>N44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Communes!K45:M45</xm:f>
              <xm:sqref>N45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Communes!K46:M46</xm:f>
              <xm:sqref>N46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Communes!K47:M47</xm:f>
              <xm:sqref>N47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Communes!K48:M48</xm:f>
              <xm:sqref>N48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DRF</vt:lpstr>
      <vt:lpstr>DRI</vt:lpstr>
      <vt:lpstr>DEPENSES TOTALES</vt:lpstr>
      <vt:lpstr>CAF BRUTE</vt:lpstr>
      <vt:lpstr>CAF NETTE</vt:lpstr>
      <vt:lpstr>TRESORERIE brute</vt:lpstr>
      <vt:lpstr>TRESORERIE nette</vt:lpstr>
      <vt:lpstr>Communes</vt:lpstr>
      <vt:lpstr>'CAF BRUTE'!Zone_d_impression</vt:lpstr>
      <vt:lpstr>'CAF NETTE'!Zone_d_impression</vt:lpstr>
      <vt:lpstr>Communes!Zone_d_impression</vt:lpstr>
      <vt:lpstr>'DEPENSES TOTALES'!Zone_d_impression</vt:lpstr>
      <vt:lpstr>DRF!Zone_d_impression</vt:lpstr>
      <vt:lpstr>DRI!Zone_d_impression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Severine Fargeat-Lugnier</cp:lastModifiedBy>
  <cp:lastPrinted>2025-07-17T16:48:37Z</cp:lastPrinted>
  <dcterms:created xsi:type="dcterms:W3CDTF">2022-12-09T09:55:56Z</dcterms:created>
  <dcterms:modified xsi:type="dcterms:W3CDTF">2026-05-29T16:21:21Z</dcterms:modified>
</cp:coreProperties>
</file>