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REQUETAGE\REQUETES RECURRENTES\SPOCC\SMCL\Situation mensuelle Coll loc\SMCL 2025\10.SMCL 2025 - février 2026\"/>
    </mc:Choice>
  </mc:AlternateContent>
  <xr:revisionPtr revIDLastSave="0" documentId="13_ncr:1_{88D705B4-255B-4912-9A2C-ABADCB48790B}" xr6:coauthVersionLast="47" xr6:coauthVersionMax="47" xr10:uidLastSave="{00000000-0000-0000-0000-000000000000}"/>
  <bookViews>
    <workbookView xWindow="-108" yWindow="-108" windowWidth="23256" windowHeight="12456" tabRatio="810" activeTab="6" xr2:uid="{00000000-000D-0000-FFFF-FFFF00000000}"/>
  </bookViews>
  <sheets>
    <sheet name="DRF" sheetId="11" r:id="rId1"/>
    <sheet name="DRI" sheetId="10" r:id="rId2"/>
    <sheet name="DEPENSES TOTALES" sheetId="9" r:id="rId3"/>
    <sheet name="CAF BRUTE" sheetId="1" r:id="rId4"/>
    <sheet name="CAF NETTE" sheetId="2" r:id="rId5"/>
    <sheet name="TRESORERIE brute" sheetId="4" r:id="rId6"/>
    <sheet name="TRESORERIE nette" sheetId="3" r:id="rId7"/>
  </sheets>
  <definedNames>
    <definedName name="_AMO_UniqueIdentifier" hidden="1">"'b9e49ab9-3724-4ab5-b34f-c3d2a4ecefd3'"</definedName>
    <definedName name="_xlnm.Print_Area" localSheetId="3">'CAF BRUTE'!$A$1:$I$24</definedName>
    <definedName name="_xlnm.Print_Area" localSheetId="4">'CAF NETTE'!$A$1:$I$25</definedName>
    <definedName name="_xlnm.Print_Area" localSheetId="2">'DEPENSES TOTALES'!$A$1:$I$19</definedName>
    <definedName name="_xlnm.Print_Area" localSheetId="0">DRF!$A$1:$I$19</definedName>
    <definedName name="_xlnm.Print_Area" localSheetId="1">DRI!$A$1:$I$19</definedName>
    <definedName name="_xlnm.Print_Area" localSheetId="5">'TRESORERIE brute'!$A$1:$I$25</definedName>
    <definedName name="_xlnm.Print_Area" localSheetId="6">'TRESORERIE nette'!$A$1:$I$25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1" l="1"/>
  <c r="G7" i="11"/>
  <c r="H6" i="11"/>
  <c r="G6" i="11"/>
  <c r="H5" i="11"/>
  <c r="G5" i="11"/>
  <c r="H4" i="11"/>
  <c r="G4" i="11"/>
  <c r="H3" i="11"/>
  <c r="G3" i="11"/>
  <c r="G7" i="10"/>
  <c r="G6" i="2" l="1"/>
  <c r="H3" i="1" l="1"/>
  <c r="G3" i="1" l="1"/>
  <c r="H7" i="10" l="1"/>
  <c r="H6" i="10"/>
  <c r="G6" i="10"/>
  <c r="H5" i="10"/>
  <c r="H4" i="10"/>
  <c r="G4" i="10"/>
  <c r="H3" i="10"/>
  <c r="G3" i="10"/>
  <c r="H7" i="9" l="1"/>
  <c r="G7" i="9"/>
  <c r="H6" i="9"/>
  <c r="G6" i="9"/>
  <c r="H5" i="9"/>
  <c r="G5" i="9"/>
  <c r="H4" i="9"/>
  <c r="G4" i="9"/>
  <c r="H3" i="9"/>
  <c r="G3" i="9"/>
  <c r="H5" i="3" l="1"/>
  <c r="G5" i="3"/>
  <c r="G6" i="3" l="1"/>
  <c r="G3" i="3"/>
  <c r="G7" i="4"/>
  <c r="G4" i="4"/>
  <c r="G6" i="4"/>
  <c r="G5" i="4"/>
  <c r="G3" i="4"/>
  <c r="G7" i="3"/>
  <c r="G4" i="3"/>
  <c r="G7" i="2"/>
  <c r="G5" i="2"/>
  <c r="G4" i="2"/>
  <c r="G3" i="2"/>
  <c r="G7" i="1"/>
  <c r="G6" i="1"/>
  <c r="G5" i="1"/>
  <c r="G4" i="1"/>
  <c r="H3" i="3"/>
  <c r="H7" i="3"/>
  <c r="H7" i="4"/>
  <c r="H7" i="1"/>
  <c r="H6" i="3"/>
  <c r="H3" i="4"/>
  <c r="H6" i="4"/>
  <c r="H5" i="4"/>
  <c r="H4" i="4"/>
  <c r="H4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<sst xmlns="http://schemas.openxmlformats.org/spreadsheetml/2006/main" count="85" uniqueCount="20">
  <si>
    <t>Epargne brute (CAF brute) 
en M€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</si>
  <si>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</si>
  <si>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</si>
  <si>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</si>
  <si>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</si>
  <si>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</si>
  <si>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</si>
  <si>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</si>
  <si>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</si>
  <si>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sur la période 2023-2025</t>
  </si>
  <si>
    <t>Évolution 2024/2023</t>
  </si>
  <si>
    <t>Evolution 2025/2024</t>
  </si>
  <si>
    <t>Dépenses totales en M€</t>
  </si>
  <si>
    <t>Dépenses Totales = Dépenses réelles de fonctionnement + Dépenses réelles d'investissement hors remboursement d'emprunt</t>
  </si>
  <si>
    <t>Dépenses réelles d'investissement (DRI) en M€</t>
  </si>
  <si>
    <t>Dépenses réelles de fonctionnement (DRF) en M€</t>
  </si>
  <si>
    <t>Exécution 2023</t>
  </si>
  <si>
    <t>Exécution 2024</t>
  </si>
  <si>
    <t>Exécution 2025
au 28 février 2026</t>
  </si>
  <si>
    <t>Exécution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</si>
</sst>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[$€-40C];[Red]\-#,##0.00\ [$€-40C]"/>
    <numFmt numFmtId="165" formatCode="0.0%"/>
    <numFmt numFmtId="166" formatCode="_(* #,##0.00_);_(* \(#,##0.00\);_(* &quot;-&quot;??_);_(@_)"/>
    <numFmt numFmtId="167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sz val="9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0.24994659260841701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17600024414813E-2"/>
      </left>
      <right/>
      <top style="thin">
        <color theme="2" tint="-0.24994659260841701"/>
      </top>
      <bottom style="thin">
        <color theme="2" tint="-9.9948118533890809E-2"/>
      </bottom>
      <diagonal/>
    </border>
  </borders>
  <cellStyleXfs count="31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3" fontId="10" fillId="0" borderId="1" xfId="0" applyNumberFormat="1" applyFont="1" applyFill="1" applyBorder="1" applyAlignment="1">
      <alignment vertical="center"/>
    </xf>
    <xf numFmtId="3" fontId="9" fillId="6" borderId="1" xfId="0" applyNumberFormat="1" applyFont="1" applyFill="1" applyBorder="1" applyAlignment="1">
      <alignment vertical="center"/>
    </xf>
    <xf numFmtId="165" fontId="12" fillId="6" borderId="1" xfId="2" applyNumberFormat="1" applyFont="1" applyFill="1" applyBorder="1" applyAlignment="1">
      <alignment vertical="center"/>
    </xf>
    <xf numFmtId="3" fontId="10" fillId="0" borderId="1" xfId="0" quotePrefix="1" applyNumberFormat="1" applyFont="1" applyFill="1" applyBorder="1" applyAlignment="1">
      <alignment horizontal="right" vertical="center"/>
    </xf>
    <xf numFmtId="0" fontId="10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3" fontId="9" fillId="0" borderId="1" xfId="0" quotePrefix="1" applyNumberFormat="1" applyFont="1" applyFill="1" applyBorder="1" applyAlignment="1">
      <alignment horizontal="right" vertical="center"/>
    </xf>
    <xf numFmtId="165" fontId="13" fillId="6" borderId="1" xfId="2" applyNumberFormat="1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0" fillId="0" borderId="0" xfId="0" applyNumberFormat="1"/>
    <xf numFmtId="0" fontId="10" fillId="6" borderId="6" xfId="0" applyFont="1" applyFill="1" applyBorder="1" applyAlignment="1">
      <alignment vertical="center"/>
    </xf>
    <xf numFmtId="165" fontId="12" fillId="6" borderId="7" xfId="2" applyNumberFormat="1" applyFont="1" applyFill="1" applyBorder="1" applyAlignment="1">
      <alignment vertical="center"/>
    </xf>
    <xf numFmtId="0" fontId="9" fillId="6" borderId="8" xfId="0" applyFont="1" applyFill="1" applyBorder="1" applyAlignment="1">
      <alignment vertical="center"/>
    </xf>
    <xf numFmtId="3" fontId="9" fillId="0" borderId="9" xfId="0" quotePrefix="1" applyNumberFormat="1" applyFont="1" applyFill="1" applyBorder="1" applyAlignment="1">
      <alignment horizontal="right" vertical="center"/>
    </xf>
    <xf numFmtId="3" fontId="9" fillId="6" borderId="9" xfId="0" applyNumberFormat="1" applyFont="1" applyFill="1" applyBorder="1" applyAlignment="1">
      <alignment vertical="center"/>
    </xf>
    <xf numFmtId="165" fontId="13" fillId="6" borderId="9" xfId="2" applyNumberFormat="1" applyFont="1" applyFill="1" applyBorder="1" applyAlignment="1">
      <alignment vertical="center"/>
    </xf>
    <xf numFmtId="165" fontId="13" fillId="6" borderId="10" xfId="2" applyNumberFormat="1" applyFont="1" applyFill="1" applyBorder="1" applyAlignment="1">
      <alignment vertical="center"/>
    </xf>
    <xf numFmtId="0" fontId="10" fillId="6" borderId="14" xfId="0" applyFont="1" applyFill="1" applyBorder="1" applyAlignment="1">
      <alignment vertical="center"/>
    </xf>
    <xf numFmtId="165" fontId="12" fillId="6" borderId="15" xfId="2" applyNumberFormat="1" applyFont="1" applyFill="1" applyBorder="1" applyAlignment="1">
      <alignment vertical="center"/>
    </xf>
    <xf numFmtId="0" fontId="9" fillId="6" borderId="16" xfId="0" applyFont="1" applyFill="1" applyBorder="1" applyAlignment="1">
      <alignment vertical="center"/>
    </xf>
    <xf numFmtId="3" fontId="9" fillId="0" borderId="17" xfId="0" quotePrefix="1" applyNumberFormat="1" applyFont="1" applyFill="1" applyBorder="1" applyAlignment="1">
      <alignment horizontal="right" vertical="center"/>
    </xf>
    <xf numFmtId="3" fontId="9" fillId="6" borderId="17" xfId="0" applyNumberFormat="1" applyFont="1" applyFill="1" applyBorder="1" applyAlignment="1">
      <alignment vertical="center"/>
    </xf>
    <xf numFmtId="165" fontId="13" fillId="6" borderId="17" xfId="2" applyNumberFormat="1" applyFont="1" applyFill="1" applyBorder="1" applyAlignment="1">
      <alignment vertical="center"/>
    </xf>
    <xf numFmtId="165" fontId="13" fillId="6" borderId="18" xfId="2" applyNumberFormat="1" applyFont="1" applyFill="1" applyBorder="1" applyAlignment="1">
      <alignment vertical="center"/>
    </xf>
    <xf numFmtId="0" fontId="14" fillId="0" borderId="0" xfId="0" applyFont="1"/>
    <xf numFmtId="167" fontId="0" fillId="0" borderId="0" xfId="30" applyNumberFormat="1" applyFont="1"/>
    <xf numFmtId="3" fontId="10" fillId="0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vertical="center"/>
    </xf>
    <xf numFmtId="3" fontId="10" fillId="0" borderId="1" xfId="0" quotePrefix="1" applyNumberFormat="1" applyFont="1" applyBorder="1" applyAlignment="1">
      <alignment horizontal="right" vertical="center"/>
    </xf>
    <xf numFmtId="3" fontId="7" fillId="0" borderId="0" xfId="0" applyNumberFormat="1" applyFont="1"/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17" fillId="0" borderId="0" xfId="0" applyNumberFormat="1" applyFont="1"/>
    <xf numFmtId="0" fontId="16" fillId="0" borderId="0" xfId="0" applyFont="1"/>
    <xf numFmtId="0" fontId="10" fillId="0" borderId="0" xfId="0" applyFont="1"/>
    <xf numFmtId="0" fontId="18" fillId="5" borderId="4" xfId="26" applyFont="1" applyFill="1" applyBorder="1" applyAlignment="1">
      <alignment horizontal="center" vertical="center" wrapText="1"/>
    </xf>
    <xf numFmtId="0" fontId="19" fillId="5" borderId="4" xfId="26" applyFont="1" applyFill="1" applyBorder="1" applyAlignment="1">
      <alignment horizontal="center" vertical="center" wrapText="1"/>
    </xf>
    <xf numFmtId="0" fontId="19" fillId="5" borderId="3" xfId="26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19" fillId="5" borderId="12" xfId="26" applyFont="1" applyFill="1" applyBorder="1" applyAlignment="1">
      <alignment horizontal="center" vertical="center" wrapText="1"/>
    </xf>
    <xf numFmtId="0" fontId="19" fillId="5" borderId="13" xfId="26" applyFont="1" applyFill="1" applyBorder="1" applyAlignment="1">
      <alignment horizontal="center" vertical="center" wrapText="1"/>
    </xf>
  </cellXfs>
  <cellStyles count="31">
    <cellStyle name="En-tête" xfId="5" xr:uid="{00000000-0005-0000-0000-000000000000}"/>
    <cellStyle name="Milliers" xfId="30" builtinId="3"/>
    <cellStyle name="Milliers 2" xfId="28" xr:uid="{00000000-0005-0000-0000-000002000000}"/>
    <cellStyle name="Milliers 2 2" xfId="29" xr:uid="{00000000-0005-0000-0000-000003000000}"/>
    <cellStyle name="Normal" xfId="0" builtinId="0"/>
    <cellStyle name="Normal 2" xfId="25" xr:uid="{00000000-0005-0000-0000-000005000000}"/>
    <cellStyle name="Normal 3" xfId="1" xr:uid="{00000000-0005-0000-0000-000006000000}"/>
    <cellStyle name="Normal 4" xfId="26" xr:uid="{00000000-0005-0000-0000-000007000000}"/>
    <cellStyle name="Pourcentage 2" xfId="2" xr:uid="{00000000-0005-0000-0000-000008000000}"/>
    <cellStyle name="Pourcentage 3" xfId="27" xr:uid="{00000000-0005-0000-0000-000009000000}"/>
    <cellStyle name="Résultat" xfId="3" xr:uid="{00000000-0005-0000-0000-00000A000000}"/>
    <cellStyle name="Résultat2" xfId="4" xr:uid="{00000000-0005-0000-0000-00000B000000}"/>
    <cellStyle name="Sans nom1" xfId="7" xr:uid="{00000000-0005-0000-0000-00000C000000}"/>
    <cellStyle name="Sans nom10" xfId="16" xr:uid="{00000000-0005-0000-0000-00000D000000}"/>
    <cellStyle name="Sans nom11" xfId="17" xr:uid="{00000000-0005-0000-0000-00000E000000}"/>
    <cellStyle name="Sans nom12" xfId="18" xr:uid="{00000000-0005-0000-0000-00000F000000}"/>
    <cellStyle name="Sans nom13" xfId="19" xr:uid="{00000000-0005-0000-0000-000010000000}"/>
    <cellStyle name="Sans nom14" xfId="20" xr:uid="{00000000-0005-0000-0000-000011000000}"/>
    <cellStyle name="Sans nom15" xfId="21" xr:uid="{00000000-0005-0000-0000-000012000000}"/>
    <cellStyle name="Sans nom16" xfId="22" xr:uid="{00000000-0005-0000-0000-000013000000}"/>
    <cellStyle name="Sans nom17" xfId="23" xr:uid="{00000000-0005-0000-0000-000014000000}"/>
    <cellStyle name="Sans nom18" xfId="24" xr:uid="{00000000-0005-0000-0000-000015000000}"/>
    <cellStyle name="Sans nom2" xfId="14" xr:uid="{00000000-0005-0000-0000-000016000000}"/>
    <cellStyle name="Sans nom3" xfId="8" xr:uid="{00000000-0005-0000-0000-000017000000}"/>
    <cellStyle name="Sans nom4" xfId="9" xr:uid="{00000000-0005-0000-0000-000018000000}"/>
    <cellStyle name="Sans nom5" xfId="10" xr:uid="{00000000-0005-0000-0000-000019000000}"/>
    <cellStyle name="Sans nom6" xfId="11" xr:uid="{00000000-0005-0000-0000-00001A000000}"/>
    <cellStyle name="Sans nom7" xfId="12" xr:uid="{00000000-0005-0000-0000-00001B000000}"/>
    <cellStyle name="Sans nom8" xfId="13" xr:uid="{00000000-0005-0000-0000-00001C000000}"/>
    <cellStyle name="Sans nom9" xfId="15" xr:uid="{00000000-0005-0000-0000-00001D000000}"/>
    <cellStyle name="Titre1" xfId="6" xr:uid="{00000000-0005-0000-0000-00001E000000}"/>
  </cellStyles>
  <dxfs count="0"/>
  <tableStyles count="0" defaultTableStyle="TableStyleMedium2" defaultPivotStyle="PivotStyleLight16"/>
  <colors>
    <mruColors>
      <color rgb="FFF5D3DD"/>
      <color rgb="FFE8A0B5"/>
      <color rgb="FFFCF2F5"/>
      <color rgb="FFDE7492"/>
      <color rgb="FFC32F59"/>
      <color rgb="FFD34970"/>
      <color rgb="FFDEC8EE"/>
      <color rgb="FFBF95DF"/>
      <color rgb="FFF9F6FC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28 février 2026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14654.5</c:v>
                </c:pt>
                <c:pt idx="1">
                  <c:v>14209.7</c:v>
                </c:pt>
                <c:pt idx="2">
                  <c:v>14614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28 février 2026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7040.2</c:v>
                </c:pt>
                <c:pt idx="1">
                  <c:v>7096.7</c:v>
                </c:pt>
                <c:pt idx="2">
                  <c:v>7204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4582263980668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68-43DC-AE5C-6D509683528D}"/>
                </c:ext>
              </c:extLst>
            </c:dLbl>
            <c:dLbl>
              <c:idx val="1"/>
              <c:layout>
                <c:manualLayout>
                  <c:x val="0"/>
                  <c:y val="2.05251065689391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59-42A0-A527-BCBCE772AF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28 février 2026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7456.5</c:v>
                </c:pt>
                <c:pt idx="1">
                  <c:v>5142.6000000000004</c:v>
                </c:pt>
                <c:pt idx="2">
                  <c:v>6982.6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28 février 2026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5877.3</c:v>
                </c:pt>
                <c:pt idx="1">
                  <c:v>5878.5</c:v>
                </c:pt>
                <c:pt idx="2">
                  <c:v>6329.7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100" b="1" i="0" baseline="0">
                <a:latin typeface="Calibri" panose="020F0502020204030204" pitchFamily="34" charset="0"/>
              </a:rPr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9602352941176471"/>
          <c:w val="0.85497129931929239"/>
          <c:h val="0.68285620915032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28 février 2026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8190.6</c:v>
                </c:pt>
                <c:pt idx="1">
                  <c:v>7786.4</c:v>
                </c:pt>
                <c:pt idx="2">
                  <c:v>8099.5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28 février 2026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4441.5</c:v>
                </c:pt>
                <c:pt idx="1">
                  <c:v>4502.1000000000004</c:v>
                </c:pt>
                <c:pt idx="2">
                  <c:v>4475.1000000000004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28 février 2026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4076.2</c:v>
                </c:pt>
                <c:pt idx="1">
                  <c:v>1906.9</c:v>
                </c:pt>
                <c:pt idx="2">
                  <c:v>3610.4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28 février 2026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3638.6</c:v>
                </c:pt>
                <c:pt idx="1">
                  <c:v>3382.1</c:v>
                </c:pt>
                <c:pt idx="2">
                  <c:v>3617.8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9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312309688482239"/>
          <c:y val="7.2541131646008061E-2"/>
          <c:w val="0.65060263347763347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1589.6</c:v>
                </c:pt>
                <c:pt idx="1">
                  <c:v>1034.2</c:v>
                </c:pt>
                <c:pt idx="2">
                  <c:v>952.5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8822</c:v>
                </c:pt>
                <c:pt idx="1">
                  <c:v>6544.8</c:v>
                </c:pt>
                <c:pt idx="2">
                  <c:v>7569.2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11953</c:v>
                </c:pt>
                <c:pt idx="1">
                  <c:v>11075.8</c:v>
                </c:pt>
                <c:pt idx="2">
                  <c:v>10245.799999999999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30157</c:v>
                </c:pt>
                <c:pt idx="1">
                  <c:v>28232.1</c:v>
                </c:pt>
                <c:pt idx="2">
                  <c:v>26786.7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235064935064935"/>
          <c:y val="0.10495565410199556"/>
          <c:w val="0.75495238095238093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974.1</c:v>
                </c:pt>
                <c:pt idx="1">
                  <c:v>283.60000000000002</c:v>
                </c:pt>
                <c:pt idx="2">
                  <c:v>434.7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8772.6</c:v>
                </c:pt>
                <c:pt idx="1">
                  <c:v>6393.4</c:v>
                </c:pt>
                <c:pt idx="2">
                  <c:v>7240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11745.7</c:v>
                </c:pt>
                <c:pt idx="1">
                  <c:v>10816.1</c:v>
                </c:pt>
                <c:pt idx="2">
                  <c:v>9990.7000000000007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29286.9</c:v>
                </c:pt>
                <c:pt idx="1">
                  <c:v>26988.5</c:v>
                </c:pt>
                <c:pt idx="2">
                  <c:v>25571.9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#,##0.0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56290008664933688"/>
          <c:h val="8.008333333333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321982</xdr:colOff>
      <xdr:row>8</xdr:row>
      <xdr:rowOff>24078</xdr:rowOff>
    </xdr:from>
    <xdr:to>
      <xdr:col>7</xdr:col>
      <xdr:colOff>527050</xdr:colOff>
      <xdr:row>23</xdr:row>
      <xdr:rowOff>107950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7</xdr:row>
      <xdr:rowOff>102301</xdr:rowOff>
    </xdr:from>
    <xdr:to>
      <xdr:col>7</xdr:col>
      <xdr:colOff>390975</xdr:colOff>
      <xdr:row>23</xdr:row>
      <xdr:rowOff>171450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</xdr:colOff>
      <xdr:row>7</xdr:row>
      <xdr:rowOff>195690</xdr:rowOff>
    </xdr:from>
    <xdr:to>
      <xdr:col>7</xdr:col>
      <xdr:colOff>240480</xdr:colOff>
      <xdr:row>23</xdr:row>
      <xdr:rowOff>59100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showGridLines="0" zoomScale="122" zoomScaleNormal="122" workbookViewId="0">
      <selection activeCell="A9" sqref="A9"/>
    </sheetView>
  </sheetViews>
  <sheetFormatPr baseColWidth="10" defaultColWidth="0" defaultRowHeight="15" customHeight="1" zeroHeight="1" x14ac:dyDescent="0.3"/>
  <cols>
    <col min="1" max="1" width="11.44140625" customWidth="1"/>
    <col min="2" max="2" width="18.44140625" customWidth="1"/>
    <col min="3" max="5" width="15.88671875" customWidth="1"/>
    <col min="6" max="6" width="12.33203125" customWidth="1"/>
    <col min="7" max="8" width="12.6640625" customWidth="1"/>
    <col min="9" max="9" width="11.44140625" customWidth="1"/>
    <col min="10" max="10" width="0" hidden="1" customWidth="1"/>
    <col min="11" max="16383" width="11.44140625" hidden="1"/>
    <col min="16384" max="16384" width="11.44140625" hidden="1" customWidth="1"/>
  </cols>
  <sheetData>
    <row r="1" spans="1:8" ht="14.4" x14ac:dyDescent="0.3">
      <c r="C1" s="21"/>
      <c r="D1" s="21"/>
      <c r="E1" s="21"/>
    </row>
    <row r="2" spans="1:8" s="4" customFormat="1" ht="58.5" customHeight="1" x14ac:dyDescent="0.3">
      <c r="A2" s="5"/>
      <c r="B2" s="50" t="s">
        <v>15</v>
      </c>
      <c r="C2" s="47" t="s">
        <v>16</v>
      </c>
      <c r="D2" s="47" t="s">
        <v>17</v>
      </c>
      <c r="E2" s="47" t="s">
        <v>18</v>
      </c>
      <c r="F2" s="47" t="s">
        <v>9</v>
      </c>
      <c r="G2" s="48" t="s">
        <v>10</v>
      </c>
      <c r="H2" s="49" t="s">
        <v>11</v>
      </c>
    </row>
    <row r="3" spans="1:8" s="4" customFormat="1" ht="18.75" customHeight="1" x14ac:dyDescent="0.3">
      <c r="A3" s="5"/>
      <c r="B3" s="22" t="s">
        <v>1</v>
      </c>
      <c r="C3" s="38">
        <v>80480.5</v>
      </c>
      <c r="D3" s="38">
        <v>83789.600000000006</v>
      </c>
      <c r="E3" s="38">
        <v>84875.7</v>
      </c>
      <c r="F3" s="13"/>
      <c r="G3" s="14">
        <f>SIGN(C3)*(D3/C3-1)</f>
        <v>4.1116792266449709E-2</v>
      </c>
      <c r="H3" s="23">
        <f>SIGN(D3)*(E3/D3-1)</f>
        <v>1.2962229202669429E-2</v>
      </c>
    </row>
    <row r="4" spans="1:8" s="4" customFormat="1" ht="18.75" customHeight="1" x14ac:dyDescent="0.3">
      <c r="A4" s="5"/>
      <c r="B4" s="22" t="s">
        <v>2</v>
      </c>
      <c r="C4" s="15">
        <v>29101.9</v>
      </c>
      <c r="D4" s="15">
        <v>30655.4</v>
      </c>
      <c r="E4" s="15">
        <v>31042.5</v>
      </c>
      <c r="F4" s="13"/>
      <c r="G4" s="14">
        <f t="shared" ref="G4:H4" si="0">SIGN(C4)*(D4/C4-1)</f>
        <v>5.3381394341950106E-2</v>
      </c>
      <c r="H4" s="23">
        <f t="shared" si="0"/>
        <v>1.2627465307906593E-2</v>
      </c>
    </row>
    <row r="5" spans="1:8" s="4" customFormat="1" ht="18.75" customHeight="1" x14ac:dyDescent="0.3">
      <c r="A5" s="42"/>
      <c r="B5" s="22" t="s">
        <v>3</v>
      </c>
      <c r="C5" s="38">
        <v>65582.399999999994</v>
      </c>
      <c r="D5" s="38">
        <v>68086.2</v>
      </c>
      <c r="E5" s="38">
        <v>68688.3</v>
      </c>
      <c r="F5" s="13"/>
      <c r="G5" s="14">
        <f>SIGN(C5)*(D5/C5-1)</f>
        <v>3.8177925784966815E-2</v>
      </c>
      <c r="H5" s="23">
        <f>SIGN(D5)*(E5/D5-1)</f>
        <v>8.8432017060726675E-3</v>
      </c>
    </row>
    <row r="6" spans="1:8" s="4" customFormat="1" ht="18.75" customHeight="1" x14ac:dyDescent="0.3">
      <c r="A6" s="5"/>
      <c r="B6" s="22" t="s">
        <v>4</v>
      </c>
      <c r="C6" s="15">
        <v>24438.6</v>
      </c>
      <c r="D6" s="15">
        <v>25112.3</v>
      </c>
      <c r="E6" s="15">
        <v>25331.599999999999</v>
      </c>
      <c r="F6" s="13"/>
      <c r="G6" s="14">
        <f t="shared" ref="G6:H7" si="1">SIGN(C6)*(D6/C6-1)</f>
        <v>2.7567045575442206E-2</v>
      </c>
      <c r="H6" s="23">
        <f t="shared" si="1"/>
        <v>8.7327723864401019E-3</v>
      </c>
    </row>
    <row r="7" spans="1:8" s="43" customFormat="1" ht="18.75" customHeight="1" x14ac:dyDescent="0.3">
      <c r="A7" s="42"/>
      <c r="B7" s="24" t="s">
        <v>5</v>
      </c>
      <c r="C7" s="25">
        <v>199603.5</v>
      </c>
      <c r="D7" s="25">
        <v>207643.5</v>
      </c>
      <c r="E7" s="25">
        <v>209938.1</v>
      </c>
      <c r="F7" s="26"/>
      <c r="G7" s="27">
        <f>SIGN(C7)*(D7/C7-1)</f>
        <v>4.0279854812165228E-2</v>
      </c>
      <c r="H7" s="28">
        <f t="shared" si="1"/>
        <v>1.1050670981754829E-2</v>
      </c>
    </row>
    <row r="8" spans="1:8" ht="15.6" x14ac:dyDescent="0.3">
      <c r="A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8"/>
      <c r="D9" s="8"/>
      <c r="E9" s="8"/>
      <c r="F9" s="1"/>
      <c r="G9" s="1"/>
      <c r="H9" s="1"/>
    </row>
    <row r="10" spans="1:8" ht="15.6" x14ac:dyDescent="0.3">
      <c r="A10" s="45"/>
      <c r="C10" s="44"/>
      <c r="D10" s="44"/>
      <c r="E10" s="44"/>
      <c r="F10" s="1"/>
      <c r="G10" s="1"/>
      <c r="H10" s="1"/>
    </row>
    <row r="11" spans="1:8" ht="15.6" x14ac:dyDescent="0.3">
      <c r="A11" s="2"/>
      <c r="B11" s="2"/>
      <c r="C11" s="41"/>
      <c r="D11" s="41"/>
      <c r="E11" s="41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4.4" x14ac:dyDescent="0.3"/>
    <row r="26" spans="1:8" ht="15" customHeight="1" x14ac:dyDescent="0.3"/>
    <row r="27" spans="1:8" ht="15" customHeight="1" x14ac:dyDescent="0.3"/>
    <row r="28" spans="1:8" ht="15" customHeight="1" x14ac:dyDescent="0.3"/>
    <row r="29" spans="1:8" ht="15" customHeight="1" x14ac:dyDescent="0.3"/>
    <row r="30" spans="1:8" ht="15" customHeight="1" x14ac:dyDescent="0.3"/>
    <row r="31" spans="1:8" ht="15" customHeight="1" x14ac:dyDescent="0.3"/>
    <row r="32" spans="1:8" ht="15" customHeight="1" x14ac:dyDescent="0.3"/>
    <row r="33" ht="15" customHeight="1" x14ac:dyDescent="0.3"/>
    <row r="34" ht="15" customHeight="1" x14ac:dyDescent="0.3"/>
    <row r="35" ht="15" customHeight="1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2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0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DRF!C5:E5</xm:f>
              <xm:sqref>F5</xm:sqref>
            </x14:sparkline>
            <x14:sparkline>
              <xm:f>DRF!C6:E6</xm:f>
              <xm:sqref>F6</xm:sqref>
            </x14:sparkline>
          </x14:sparklines>
        </x14:sparklineGroup>
        <x14:sparklineGroup displayEmptyCellsAs="gap" xr2:uid="{00000000-0003-0000-0000-00000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DRF!C3:E3</xm:f>
              <xm:sqref>F3</xm:sqref>
            </x14:sparkline>
            <x14:sparkline>
              <xm:f>DRF!C4:E4</xm:f>
              <xm:sqref>F4</xm:sqref>
            </x14:sparkline>
          </x14:sparklines>
        </x14:sparklineGroup>
        <x14:sparklineGroup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DRF!C7:E7</xm:f>
              <xm:sqref>F7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showGridLines="0" zoomScale="122" zoomScaleNormal="122" workbookViewId="0">
      <selection activeCell="D10" sqref="D10"/>
    </sheetView>
  </sheetViews>
  <sheetFormatPr baseColWidth="10" defaultColWidth="0" defaultRowHeight="15" customHeight="1" zeroHeight="1" x14ac:dyDescent="0.3"/>
  <cols>
    <col min="1" max="1" width="11.44140625" customWidth="1"/>
    <col min="2" max="2" width="18.44140625" customWidth="1"/>
    <col min="3" max="5" width="15.88671875" customWidth="1"/>
    <col min="6" max="6" width="12.33203125" customWidth="1"/>
    <col min="7" max="8" width="12.6640625" customWidth="1"/>
    <col min="9" max="9" width="11.44140625" customWidth="1"/>
    <col min="10" max="10" width="0" hidden="1" customWidth="1"/>
    <col min="11" max="16383" width="11.44140625" hidden="1"/>
    <col min="16384" max="16384" width="11.44140625" hidden="1" customWidth="1"/>
  </cols>
  <sheetData>
    <row r="1" spans="1:8" ht="14.4" x14ac:dyDescent="0.3">
      <c r="C1" s="21"/>
      <c r="D1" s="21"/>
      <c r="E1" s="21"/>
    </row>
    <row r="2" spans="1:8" s="4" customFormat="1" ht="58.5" customHeight="1" x14ac:dyDescent="0.3">
      <c r="A2" s="5"/>
      <c r="B2" s="50" t="s">
        <v>14</v>
      </c>
      <c r="C2" s="47" t="s">
        <v>16</v>
      </c>
      <c r="D2" s="47" t="s">
        <v>17</v>
      </c>
      <c r="E2" s="47" t="s">
        <v>18</v>
      </c>
      <c r="F2" s="47" t="s">
        <v>9</v>
      </c>
      <c r="G2" s="48" t="s">
        <v>10</v>
      </c>
      <c r="H2" s="49" t="s">
        <v>11</v>
      </c>
    </row>
    <row r="3" spans="1:8" s="4" customFormat="1" ht="18.75" customHeight="1" x14ac:dyDescent="0.3">
      <c r="A3" s="5"/>
      <c r="B3" s="22" t="s">
        <v>1</v>
      </c>
      <c r="C3" s="38">
        <v>33766.300000000003</v>
      </c>
      <c r="D3" s="38">
        <v>36309.9</v>
      </c>
      <c r="E3" s="38">
        <v>38357.9</v>
      </c>
      <c r="F3" s="13"/>
      <c r="G3" s="14">
        <f>SIGN(C3)*(D3/C3-1)</f>
        <v>7.5329544545893246E-2</v>
      </c>
      <c r="H3" s="23">
        <f>SIGN(D3)*(E3/D3-1)</f>
        <v>5.6403350050537204E-2</v>
      </c>
    </row>
    <row r="4" spans="1:8" s="4" customFormat="1" ht="18.75" customHeight="1" x14ac:dyDescent="0.3">
      <c r="A4" s="5"/>
      <c r="B4" s="22" t="s">
        <v>2</v>
      </c>
      <c r="C4" s="15">
        <v>14374.2</v>
      </c>
      <c r="D4" s="15">
        <v>15860.5</v>
      </c>
      <c r="E4" s="15">
        <v>17128.5</v>
      </c>
      <c r="F4" s="13"/>
      <c r="G4" s="14">
        <f t="shared" ref="G4:H4" si="0">SIGN(C4)*(D4/C4-1)</f>
        <v>0.10340053707336749</v>
      </c>
      <c r="H4" s="23">
        <f t="shared" si="0"/>
        <v>7.994703823965188E-2</v>
      </c>
    </row>
    <row r="5" spans="1:8" s="4" customFormat="1" ht="18.75" customHeight="1" x14ac:dyDescent="0.3">
      <c r="A5" s="42"/>
      <c r="B5" s="22" t="s">
        <v>3</v>
      </c>
      <c r="C5" s="38">
        <v>16506.400000000001</v>
      </c>
      <c r="D5" s="38">
        <v>16036</v>
      </c>
      <c r="E5" s="38">
        <v>15216.6</v>
      </c>
      <c r="F5" s="13"/>
      <c r="G5" s="14">
        <v>-2.9000000000000001E-2</v>
      </c>
      <c r="H5" s="23">
        <f>SIGN(D5)*(E5/D5-1)</f>
        <v>-5.1097530556248438E-2</v>
      </c>
    </row>
    <row r="6" spans="1:8" s="4" customFormat="1" ht="18.75" customHeight="1" x14ac:dyDescent="0.3">
      <c r="A6" s="5"/>
      <c r="B6" s="22" t="s">
        <v>4</v>
      </c>
      <c r="C6" s="15">
        <v>15959.7</v>
      </c>
      <c r="D6" s="15">
        <v>17044.400000000001</v>
      </c>
      <c r="E6" s="15">
        <v>16310.4</v>
      </c>
      <c r="F6" s="13"/>
      <c r="G6" s="14">
        <f t="shared" ref="G6:H7" si="1">SIGN(C6)*(D6/C6-1)</f>
        <v>6.7964936684273614E-2</v>
      </c>
      <c r="H6" s="23">
        <f t="shared" si="1"/>
        <v>-4.3063997559315781E-2</v>
      </c>
    </row>
    <row r="7" spans="1:8" s="43" customFormat="1" ht="18.75" customHeight="1" x14ac:dyDescent="0.3">
      <c r="A7" s="42"/>
      <c r="B7" s="24" t="s">
        <v>5</v>
      </c>
      <c r="C7" s="25">
        <v>80606.7</v>
      </c>
      <c r="D7" s="25">
        <v>85250.8</v>
      </c>
      <c r="E7" s="25">
        <v>87013.3</v>
      </c>
      <c r="F7" s="26"/>
      <c r="G7" s="27">
        <f>SIGN(C7)*(D7/C7-1)</f>
        <v>5.7614317420264127E-2</v>
      </c>
      <c r="H7" s="28">
        <f t="shared" si="1"/>
        <v>2.0674292792560278E-2</v>
      </c>
    </row>
    <row r="8" spans="1:8" ht="15.6" x14ac:dyDescent="0.3">
      <c r="A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8"/>
      <c r="D9" s="8"/>
      <c r="E9" s="8"/>
      <c r="F9" s="1"/>
      <c r="G9" s="1"/>
      <c r="H9" s="1"/>
    </row>
    <row r="10" spans="1:8" ht="15.6" x14ac:dyDescent="0.3">
      <c r="A10" s="45"/>
      <c r="C10" s="44"/>
      <c r="D10" s="44"/>
      <c r="E10" s="44"/>
      <c r="F10" s="1"/>
      <c r="G10" s="1"/>
      <c r="H10" s="1"/>
    </row>
    <row r="11" spans="1:8" ht="15.6" x14ac:dyDescent="0.3">
      <c r="A11" s="2"/>
      <c r="B11" s="2"/>
      <c r="C11" s="41"/>
      <c r="D11" s="41"/>
      <c r="E11" s="41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4.4" x14ac:dyDescent="0.3"/>
    <row r="26" spans="1:8" ht="15" customHeight="1" x14ac:dyDescent="0.3"/>
    <row r="27" spans="1:8" ht="15" customHeight="1" x14ac:dyDescent="0.3"/>
    <row r="28" spans="1:8" ht="15" customHeight="1" x14ac:dyDescent="0.3"/>
    <row r="29" spans="1:8" ht="15" customHeight="1" x14ac:dyDescent="0.3"/>
    <row r="30" spans="1:8" ht="15" customHeight="1" x14ac:dyDescent="0.3"/>
    <row r="31" spans="1:8" ht="15" customHeight="1" x14ac:dyDescent="0.3"/>
    <row r="32" spans="1:8" ht="15" customHeight="1" x14ac:dyDescent="0.3"/>
    <row r="33" ht="15" customHeight="1" x14ac:dyDescent="0.3"/>
    <row r="34" ht="15" customHeight="1" x14ac:dyDescent="0.3"/>
    <row r="35" ht="15" customHeight="1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2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100-00000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DRI!C7:E7</xm:f>
              <xm:sqref>F7</xm:sqref>
            </x14:sparkline>
          </x14:sparklines>
        </x14:sparklineGroup>
        <x14:sparklineGroup displayEmptyCellsAs="gap" xr2:uid="{00000000-0003-0000-0100-00000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DRI!C3:E3</xm:f>
              <xm:sqref>F3</xm:sqref>
            </x14:sparkline>
            <x14:sparkline>
              <xm:f>DRI!C4:E4</xm:f>
              <xm:sqref>F4</xm:sqref>
            </x14:sparkline>
          </x14:sparklines>
        </x14:sparklineGroup>
        <x14:sparklineGroup displayEmptyCellsAs="gap" xr2:uid="{00000000-0003-0000-0100-00000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DRI!C5:E5</xm:f>
              <xm:sqref>F5</xm:sqref>
            </x14:sparkline>
            <x14:sparkline>
              <xm:f>DRI!C6:E6</xm:f>
              <xm:sqref>F6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"/>
  <sheetViews>
    <sheetView showGridLines="0" zoomScale="120" zoomScaleNormal="120" workbookViewId="0">
      <selection activeCell="E3" sqref="E3:E6"/>
    </sheetView>
  </sheetViews>
  <sheetFormatPr baseColWidth="10" defaultColWidth="0" defaultRowHeight="15" customHeight="1" zeroHeight="1" x14ac:dyDescent="0.3"/>
  <cols>
    <col min="1" max="1" width="11.44140625" customWidth="1"/>
    <col min="2" max="2" width="17" customWidth="1"/>
    <col min="3" max="5" width="15.88671875" customWidth="1"/>
    <col min="6" max="8" width="12.6640625" customWidth="1"/>
    <col min="9" max="9" width="11.44140625" customWidth="1"/>
    <col min="10" max="10" width="0" hidden="1" customWidth="1"/>
    <col min="11" max="16383" width="11.44140625" hidden="1"/>
    <col min="16384" max="16384" width="11.44140625" hidden="1" customWidth="1"/>
  </cols>
  <sheetData>
    <row r="1" spans="1:8" ht="14.4" x14ac:dyDescent="0.3">
      <c r="C1" s="21"/>
      <c r="D1" s="21"/>
      <c r="E1" s="21"/>
    </row>
    <row r="2" spans="1:8" s="4" customFormat="1" ht="51" customHeight="1" x14ac:dyDescent="0.3">
      <c r="A2" s="5"/>
      <c r="B2" s="50" t="s">
        <v>12</v>
      </c>
      <c r="C2" s="47" t="s">
        <v>16</v>
      </c>
      <c r="D2" s="47" t="s">
        <v>17</v>
      </c>
      <c r="E2" s="47" t="s">
        <v>18</v>
      </c>
      <c r="F2" s="47" t="s">
        <v>9</v>
      </c>
      <c r="G2" s="48" t="s">
        <v>10</v>
      </c>
      <c r="H2" s="49" t="s">
        <v>11</v>
      </c>
    </row>
    <row r="3" spans="1:8" s="4" customFormat="1" ht="18.75" customHeight="1" x14ac:dyDescent="0.3">
      <c r="A3" s="5"/>
      <c r="B3" s="22" t="s">
        <v>1</v>
      </c>
      <c r="C3" s="38">
        <v>107783</v>
      </c>
      <c r="D3" s="38">
        <v>113676.3</v>
      </c>
      <c r="E3" s="38">
        <v>116719.1</v>
      </c>
      <c r="F3" s="13"/>
      <c r="G3" s="14">
        <f>SIGN(C3)*(D3/C3-1)</f>
        <v>5.4677453772858486E-2</v>
      </c>
      <c r="H3" s="23">
        <f>SIGN(D3)*(E3/D3-1)</f>
        <v>2.6767232923661233E-2</v>
      </c>
    </row>
    <row r="4" spans="1:8" s="4" customFormat="1" ht="18.75" customHeight="1" x14ac:dyDescent="0.3">
      <c r="A4" s="5"/>
      <c r="B4" s="22" t="s">
        <v>2</v>
      </c>
      <c r="C4" s="15">
        <v>40877.4</v>
      </c>
      <c r="D4" s="15">
        <v>43921.3</v>
      </c>
      <c r="E4" s="15">
        <v>45442.1</v>
      </c>
      <c r="F4" s="13"/>
      <c r="G4" s="14">
        <f t="shared" ref="G4:H4" si="0">SIGN(C4)*(D4/C4-1)</f>
        <v>7.4464129323293493E-2</v>
      </c>
      <c r="H4" s="23">
        <f t="shared" si="0"/>
        <v>3.4625568915309879E-2</v>
      </c>
    </row>
    <row r="5" spans="1:8" s="4" customFormat="1" ht="18.75" customHeight="1" x14ac:dyDescent="0.3">
      <c r="A5" s="42"/>
      <c r="B5" s="22" t="s">
        <v>3</v>
      </c>
      <c r="C5" s="38">
        <v>78708.5</v>
      </c>
      <c r="D5" s="38">
        <v>80886.5</v>
      </c>
      <c r="E5" s="38">
        <v>80532.600000000006</v>
      </c>
      <c r="F5" s="13"/>
      <c r="G5" s="14">
        <f>SIGN(C5)*(D5/C5-1)</f>
        <v>2.7671725417204085E-2</v>
      </c>
      <c r="H5" s="23">
        <f>SIGN(D5)*(E5/D5-1)</f>
        <v>-4.375266577240855E-3</v>
      </c>
    </row>
    <row r="6" spans="1:8" s="4" customFormat="1" ht="18.75" customHeight="1" x14ac:dyDescent="0.3">
      <c r="A6" s="5"/>
      <c r="B6" s="22" t="s">
        <v>4</v>
      </c>
      <c r="C6" s="15">
        <v>38159.599999999999</v>
      </c>
      <c r="D6" s="15">
        <v>39660.300000000003</v>
      </c>
      <c r="E6" s="15">
        <v>38930.1</v>
      </c>
      <c r="F6" s="13"/>
      <c r="G6" s="14">
        <f t="shared" ref="G6:H7" si="1">SIGN(C6)*(D6/C6-1)</f>
        <v>3.9326932148135763E-2</v>
      </c>
      <c r="H6" s="23">
        <f t="shared" si="1"/>
        <v>-1.841135846173636E-2</v>
      </c>
    </row>
    <row r="7" spans="1:8" s="43" customFormat="1" ht="18.75" customHeight="1" x14ac:dyDescent="0.3">
      <c r="A7" s="42"/>
      <c r="B7" s="24" t="s">
        <v>5</v>
      </c>
      <c r="C7" s="25">
        <v>265528.59999999998</v>
      </c>
      <c r="D7" s="25">
        <v>278144.40000000002</v>
      </c>
      <c r="E7" s="25">
        <v>281624</v>
      </c>
      <c r="F7" s="26"/>
      <c r="G7" s="27">
        <f t="shared" si="1"/>
        <v>4.7512019420883567E-2</v>
      </c>
      <c r="H7" s="28">
        <f t="shared" si="1"/>
        <v>1.251004873727446E-2</v>
      </c>
    </row>
    <row r="8" spans="1:8" ht="15.6" x14ac:dyDescent="0.3">
      <c r="A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B10" s="46" t="s">
        <v>13</v>
      </c>
      <c r="C10" s="44"/>
      <c r="D10" s="44"/>
      <c r="E10" s="44"/>
      <c r="F10" s="1"/>
      <c r="G10" s="1"/>
      <c r="H10" s="1"/>
    </row>
    <row r="11" spans="1:8" ht="15.6" x14ac:dyDescent="0.3">
      <c r="A11" s="2"/>
      <c r="B11" s="2"/>
      <c r="C11" s="41"/>
      <c r="D11" s="41"/>
      <c r="E11" s="41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4.4" x14ac:dyDescent="0.3"/>
    <row r="26" spans="1:8" ht="15" customHeight="1" x14ac:dyDescent="0.3"/>
    <row r="27" spans="1:8" ht="15" customHeight="1" x14ac:dyDescent="0.3"/>
    <row r="28" spans="1:8" ht="15" customHeight="1" x14ac:dyDescent="0.3"/>
    <row r="29" spans="1:8" ht="15" customHeight="1" x14ac:dyDescent="0.3"/>
    <row r="30" spans="1:8" ht="15" customHeight="1" x14ac:dyDescent="0.3"/>
    <row r="31" spans="1:8" ht="15" customHeight="1" x14ac:dyDescent="0.3"/>
    <row r="32" spans="1:8" ht="15" customHeight="1" x14ac:dyDescent="0.3"/>
    <row r="33" ht="15" customHeight="1" x14ac:dyDescent="0.3"/>
    <row r="34" ht="15" customHeight="1" x14ac:dyDescent="0.3"/>
    <row r="35" ht="15" customHeight="1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3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200-00000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'DEPENSES TOTALES'!C5:E5</xm:f>
              <xm:sqref>F5</xm:sqref>
            </x14:sparkline>
            <x14:sparkline>
              <xm:f>'DEPENSES TOTALES'!C6:E6</xm:f>
              <xm:sqref>F6</xm:sqref>
            </x14:sparkline>
          </x14:sparklines>
        </x14:sparklineGroup>
        <x14:sparklineGroup displayEmptyCellsAs="gap" xr2:uid="{00000000-0003-0000-0200-00000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'DEPENSES TOTALES'!C3:E3</xm:f>
              <xm:sqref>F3</xm:sqref>
            </x14:sparkline>
            <x14:sparkline>
              <xm:f>'DEPENSES TOTALES'!C4:E4</xm:f>
              <xm:sqref>F4</xm:sqref>
            </x14:sparkline>
          </x14:sparklines>
        </x14:sparklineGroup>
        <x14:sparklineGroup displayEmptyCellsAs="gap" xr2:uid="{00000000-0003-0000-0200-00000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'DEPENSES TOTALES'!C7:E7</xm:f>
              <xm:sqref>F7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pageSetUpPr fitToPage="1"/>
  </sheetPr>
  <dimension ref="A1:I24"/>
  <sheetViews>
    <sheetView showGridLines="0" zoomScale="120" zoomScaleNormal="120" workbookViewId="0">
      <selection activeCell="A9" sqref="A9"/>
    </sheetView>
  </sheetViews>
  <sheetFormatPr baseColWidth="10" defaultColWidth="0" defaultRowHeight="14.4" zeroHeight="1" x14ac:dyDescent="0.3"/>
  <cols>
    <col min="1" max="1" width="11.44140625" customWidth="1"/>
    <col min="2" max="2" width="13.6640625" customWidth="1"/>
    <col min="3" max="3" width="15.88671875" bestFit="1" customWidth="1"/>
    <col min="4" max="4" width="16" customWidth="1"/>
    <col min="5" max="5" width="16.109375" customWidth="1"/>
    <col min="6" max="8" width="12.6640625" customWidth="1"/>
    <col min="9" max="9" width="11.44140625" customWidth="1"/>
    <col min="10" max="16384" width="11.44140625" hidden="1"/>
  </cols>
  <sheetData>
    <row r="1" spans="1:9" x14ac:dyDescent="0.3">
      <c r="A1" s="36"/>
      <c r="C1" s="37"/>
      <c r="D1" s="37"/>
      <c r="E1" s="37"/>
    </row>
    <row r="2" spans="1:9" s="4" customFormat="1" ht="51" customHeight="1" x14ac:dyDescent="0.3">
      <c r="A2" s="5"/>
      <c r="B2" s="51" t="s">
        <v>0</v>
      </c>
      <c r="C2" s="47" t="s">
        <v>16</v>
      </c>
      <c r="D2" s="47" t="s">
        <v>17</v>
      </c>
      <c r="E2" s="47" t="s">
        <v>18</v>
      </c>
      <c r="F2" s="47" t="s">
        <v>9</v>
      </c>
      <c r="G2" s="48" t="s">
        <v>10</v>
      </c>
      <c r="H2" s="49" t="s">
        <v>11</v>
      </c>
    </row>
    <row r="3" spans="1:9" ht="15.6" x14ac:dyDescent="0.3">
      <c r="A3" s="1"/>
      <c r="B3" s="22" t="s">
        <v>1</v>
      </c>
      <c r="C3" s="38">
        <v>14654.5</v>
      </c>
      <c r="D3" s="38">
        <v>14209.7</v>
      </c>
      <c r="E3" s="38">
        <v>14614</v>
      </c>
      <c r="F3" s="13"/>
      <c r="G3" s="14">
        <f>SIGN(C3)*(D3/C3-1)</f>
        <v>-3.0352451465420094E-2</v>
      </c>
      <c r="H3" s="23">
        <f t="shared" ref="H3:H6" si="0">SIGN(D3)*(E3/D3-1)</f>
        <v>2.845239519483167E-2</v>
      </c>
      <c r="I3" s="21"/>
    </row>
    <row r="4" spans="1:9" ht="15.6" x14ac:dyDescent="0.3">
      <c r="A4" s="1"/>
      <c r="B4" s="22" t="s">
        <v>2</v>
      </c>
      <c r="C4" s="15">
        <v>7040.2</v>
      </c>
      <c r="D4" s="15">
        <v>7096.7</v>
      </c>
      <c r="E4" s="15">
        <v>7204</v>
      </c>
      <c r="F4" s="13"/>
      <c r="G4" s="14">
        <f>SIGN(C4)*(D4/C4-1)</f>
        <v>8.0253401891992038E-3</v>
      </c>
      <c r="H4" s="23">
        <f t="shared" si="0"/>
        <v>1.5119703524173245E-2</v>
      </c>
    </row>
    <row r="5" spans="1:9" ht="15.6" x14ac:dyDescent="0.3">
      <c r="A5" s="2"/>
      <c r="B5" s="22" t="s">
        <v>3</v>
      </c>
      <c r="C5" s="38">
        <v>7456.5</v>
      </c>
      <c r="D5" s="38">
        <v>5142.6000000000004</v>
      </c>
      <c r="E5" s="38">
        <v>6982.6</v>
      </c>
      <c r="F5" s="13"/>
      <c r="G5" s="14">
        <f>SIGN(C5)*(D5/C5-1)</f>
        <v>-0.31031985515992755</v>
      </c>
      <c r="H5" s="23">
        <f t="shared" si="0"/>
        <v>0.35779566756115577</v>
      </c>
    </row>
    <row r="6" spans="1:9" ht="15.6" x14ac:dyDescent="0.3">
      <c r="A6" s="1"/>
      <c r="B6" s="22" t="s">
        <v>4</v>
      </c>
      <c r="C6" s="15">
        <v>5877.3</v>
      </c>
      <c r="D6" s="15">
        <v>5878.5</v>
      </c>
      <c r="E6" s="15">
        <v>6329.7</v>
      </c>
      <c r="F6" s="13"/>
      <c r="G6" s="14">
        <f>SIGN(C6)*(D6/C6-1)</f>
        <v>2.0417538665706836E-4</v>
      </c>
      <c r="H6" s="23">
        <f t="shared" si="0"/>
        <v>7.6754274049502413E-2</v>
      </c>
    </row>
    <row r="7" spans="1:9" ht="15.6" x14ac:dyDescent="0.3">
      <c r="A7" s="1"/>
      <c r="B7" s="24" t="s">
        <v>5</v>
      </c>
      <c r="C7" s="25">
        <v>35028.5</v>
      </c>
      <c r="D7" s="25">
        <v>32327.4</v>
      </c>
      <c r="E7" s="25">
        <v>35130.300000000003</v>
      </c>
      <c r="F7" s="26"/>
      <c r="G7" s="27">
        <f>SIGN(C7)*(D7/C7-1)</f>
        <v>-7.7111494925560575E-2</v>
      </c>
      <c r="H7" s="28">
        <f>SIGN(D7)*(E7/D7-1)</f>
        <v>8.6703539412386954E-2</v>
      </c>
    </row>
    <row r="8" spans="1:9" ht="15.6" x14ac:dyDescent="0.3">
      <c r="A8" s="1"/>
      <c r="B8" s="5"/>
      <c r="C8" s="6"/>
      <c r="D8" s="20"/>
      <c r="E8" s="20"/>
      <c r="F8" s="6"/>
    </row>
    <row r="9" spans="1:9" ht="15.6" x14ac:dyDescent="0.3">
      <c r="A9" s="1"/>
    </row>
    <row r="10" spans="1:9" ht="15.6" x14ac:dyDescent="0.3">
      <c r="A10" s="1"/>
    </row>
    <row r="11" spans="1:9" ht="15.6" x14ac:dyDescent="0.3">
      <c r="A11" s="2"/>
      <c r="B11" s="3"/>
      <c r="C11" s="3"/>
      <c r="D11" s="3"/>
      <c r="E11" s="3"/>
      <c r="F11" s="3"/>
      <c r="G11" s="3"/>
      <c r="H11" s="3"/>
    </row>
    <row r="12" spans="1:9" ht="15.6" x14ac:dyDescent="0.3">
      <c r="A12" s="1"/>
    </row>
    <row r="13" spans="1:9" ht="16.5" customHeight="1" x14ac:dyDescent="0.3">
      <c r="A13" s="1"/>
      <c r="B13" s="1"/>
      <c r="C13" s="5"/>
      <c r="D13" s="4"/>
      <c r="E13" s="1"/>
      <c r="F13" s="1"/>
      <c r="G13" s="1"/>
      <c r="H13" s="1"/>
    </row>
    <row r="14" spans="1:9" ht="15.6" x14ac:dyDescent="0.3">
      <c r="A14" s="1"/>
      <c r="B14" s="1"/>
      <c r="C14" s="1"/>
      <c r="D14" s="1"/>
      <c r="E14" s="1"/>
      <c r="F14" s="1"/>
      <c r="G14" s="1"/>
      <c r="H14" s="1"/>
    </row>
    <row r="15" spans="1:9" ht="15.6" x14ac:dyDescent="0.3">
      <c r="A15" s="1"/>
      <c r="B15" s="1"/>
      <c r="C15" s="1"/>
      <c r="D15" s="1"/>
      <c r="E15" s="1"/>
      <c r="F15" s="1"/>
      <c r="G15" s="1"/>
      <c r="H15" s="1"/>
    </row>
    <row r="16" spans="1:9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4"/>
      <c r="B18" s="4"/>
      <c r="C18" s="4"/>
      <c r="D18" s="1"/>
      <c r="E18" s="1"/>
      <c r="F18" s="1"/>
      <c r="G18" s="1"/>
      <c r="H18" s="1"/>
    </row>
    <row r="19" spans="1:8" ht="15.6" x14ac:dyDescent="0.3">
      <c r="A19" s="4"/>
      <c r="B19" s="4"/>
      <c r="C19" s="4"/>
      <c r="D19" s="1"/>
      <c r="E19" s="1"/>
      <c r="F19" s="1"/>
      <c r="G19" s="1"/>
      <c r="H19" s="1"/>
    </row>
    <row r="20" spans="1:8" ht="15.6" x14ac:dyDescent="0.3">
      <c r="A20" s="7"/>
      <c r="B20" s="5"/>
      <c r="C20" s="4"/>
      <c r="D20" s="1"/>
      <c r="E20" s="1"/>
      <c r="F20" s="1"/>
      <c r="G20" s="1"/>
      <c r="H20" s="1"/>
    </row>
    <row r="21" spans="1:8" ht="15.6" x14ac:dyDescent="0.3">
      <c r="A21" s="7"/>
      <c r="B21" s="5"/>
      <c r="C21" s="4"/>
      <c r="D21" s="1"/>
      <c r="E21" s="1"/>
      <c r="F21" s="1"/>
      <c r="G21" s="1"/>
      <c r="H21" s="1"/>
    </row>
    <row r="22" spans="1:8" ht="15.6" x14ac:dyDescent="0.3">
      <c r="A22" s="7"/>
      <c r="B22" s="5"/>
      <c r="C22" s="4"/>
      <c r="D22" s="1"/>
      <c r="E22" s="1"/>
      <c r="F22" s="1"/>
      <c r="G22" s="1"/>
      <c r="H22" s="1"/>
    </row>
    <row r="23" spans="1:8" ht="15.6" x14ac:dyDescent="0.3">
      <c r="A23" s="7"/>
      <c r="B23" s="5"/>
      <c r="C23" s="4"/>
      <c r="D23" s="1"/>
      <c r="E23" s="1"/>
      <c r="F23" s="1"/>
      <c r="G23" s="1"/>
      <c r="H23" s="1"/>
    </row>
    <row r="24" spans="1:8" ht="15.6" x14ac:dyDescent="0.3">
      <c r="A24" s="7"/>
      <c r="B24" s="5"/>
      <c r="C24" s="4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300-00000C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BRUTE'!C4:E4</xm:f>
              <xm:sqref>F4</xm:sqref>
            </x14:sparkline>
          </x14:sparklines>
        </x14:sparklineGroup>
        <x14:sparklineGroup displayEmptyCellsAs="gap" xr2:uid="{00000000-0003-0000-0300-00000B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 xr2:uid="{00000000-0003-0000-0300-00000A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  <x14:sparklineGroup displayEmptyCellsAs="gap" xr2:uid="{00000000-0003-0000-0300-00000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">
    <pageSetUpPr fitToPage="1"/>
  </sheetPr>
  <dimension ref="A1:I26"/>
  <sheetViews>
    <sheetView showGridLines="0" topLeftCell="A7" zoomScale="120" zoomScaleNormal="120" workbookViewId="0">
      <selection activeCell="A8" sqref="A8"/>
    </sheetView>
  </sheetViews>
  <sheetFormatPr baseColWidth="10" defaultColWidth="0" defaultRowHeight="14.4" zeroHeight="1" x14ac:dyDescent="0.3"/>
  <cols>
    <col min="1" max="1" width="11.44140625" customWidth="1"/>
    <col min="2" max="2" width="13.6640625" customWidth="1"/>
    <col min="3" max="5" width="15.88671875" customWidth="1"/>
    <col min="6" max="6" width="12.5546875" customWidth="1"/>
    <col min="7" max="7" width="12.44140625" customWidth="1"/>
    <col min="8" max="8" width="12.6640625" customWidth="1"/>
    <col min="9" max="9" width="11.44140625" customWidth="1"/>
    <col min="10" max="16384" width="11.44140625" hidden="1"/>
  </cols>
  <sheetData>
    <row r="1" spans="1:8" ht="14.4" customHeight="1" x14ac:dyDescent="0.3">
      <c r="C1" s="9"/>
      <c r="D1" s="21"/>
      <c r="E1" s="21"/>
    </row>
    <row r="2" spans="1:8" s="10" customFormat="1" ht="51" customHeight="1" x14ac:dyDescent="0.3">
      <c r="A2" s="11"/>
      <c r="B2" s="51" t="s">
        <v>6</v>
      </c>
      <c r="C2" s="47" t="s">
        <v>16</v>
      </c>
      <c r="D2" s="47" t="s">
        <v>17</v>
      </c>
      <c r="E2" s="47" t="s">
        <v>18</v>
      </c>
      <c r="F2" s="47" t="s">
        <v>9</v>
      </c>
      <c r="G2" s="48" t="s">
        <v>10</v>
      </c>
      <c r="H2" s="49" t="s">
        <v>11</v>
      </c>
    </row>
    <row r="3" spans="1:8" ht="15.6" x14ac:dyDescent="0.3">
      <c r="A3" s="1"/>
      <c r="B3" s="22" t="s">
        <v>1</v>
      </c>
      <c r="C3" s="12">
        <v>8190.6</v>
      </c>
      <c r="D3" s="12">
        <v>7786.4</v>
      </c>
      <c r="E3" s="12">
        <v>8099.5</v>
      </c>
      <c r="F3" s="13"/>
      <c r="G3" s="14">
        <f>SIGN(C3)*(D3/C3-1)</f>
        <v>-4.9349254022904354E-2</v>
      </c>
      <c r="H3" s="23">
        <f>SIGN(D3)*(E3/D3-1)</f>
        <v>4.0211137367718086E-2</v>
      </c>
    </row>
    <row r="4" spans="1:8" ht="15.6" x14ac:dyDescent="0.3">
      <c r="A4" s="1"/>
      <c r="B4" s="22" t="s">
        <v>2</v>
      </c>
      <c r="C4" s="15">
        <v>4441.5</v>
      </c>
      <c r="D4" s="15">
        <v>4502.1000000000004</v>
      </c>
      <c r="E4" s="15">
        <v>4475.1000000000004</v>
      </c>
      <c r="F4" s="13"/>
      <c r="G4" s="14">
        <f t="shared" ref="G4:G7" si="0">SIGN(C4)*(D4/C4-1)</f>
        <v>1.3644039175954248E-2</v>
      </c>
      <c r="H4" s="23">
        <f t="shared" ref="H4:H7" si="1">SIGN(D4)*(E4/D4-1)</f>
        <v>-5.9972013060571872E-3</v>
      </c>
    </row>
    <row r="5" spans="1:8" ht="15.6" x14ac:dyDescent="0.3">
      <c r="A5" s="2"/>
      <c r="B5" s="22" t="s">
        <v>3</v>
      </c>
      <c r="C5" s="12">
        <v>4076.2</v>
      </c>
      <c r="D5" s="12">
        <v>1906.9</v>
      </c>
      <c r="E5" s="12">
        <v>3610.4</v>
      </c>
      <c r="F5" s="13"/>
      <c r="G5" s="14">
        <f t="shared" si="0"/>
        <v>-0.5321868406849517</v>
      </c>
      <c r="H5" s="23">
        <f t="shared" si="1"/>
        <v>0.89333473176359535</v>
      </c>
    </row>
    <row r="6" spans="1:8" ht="15.6" x14ac:dyDescent="0.3">
      <c r="A6" s="1"/>
      <c r="B6" s="22" t="s">
        <v>4</v>
      </c>
      <c r="C6" s="15">
        <v>3638.6</v>
      </c>
      <c r="D6" s="15">
        <v>3382.1</v>
      </c>
      <c r="E6" s="15">
        <v>3617.8</v>
      </c>
      <c r="F6" s="13"/>
      <c r="G6" s="14">
        <f t="shared" si="0"/>
        <v>-7.0494146100148369E-2</v>
      </c>
      <c r="H6" s="23">
        <f t="shared" si="1"/>
        <v>6.9690429023387956E-2</v>
      </c>
    </row>
    <row r="7" spans="1:8" ht="15.6" x14ac:dyDescent="0.3">
      <c r="A7" s="1"/>
      <c r="B7" s="24" t="s">
        <v>5</v>
      </c>
      <c r="C7" s="25">
        <v>20346.900000000001</v>
      </c>
      <c r="D7" s="25">
        <v>17577.599999999999</v>
      </c>
      <c r="E7" s="25">
        <v>19802.900000000001</v>
      </c>
      <c r="F7" s="26"/>
      <c r="G7" s="27">
        <f t="shared" si="0"/>
        <v>-0.13610427141235293</v>
      </c>
      <c r="H7" s="28">
        <f t="shared" si="1"/>
        <v>0.12659862552339352</v>
      </c>
    </row>
    <row r="8" spans="1:8" ht="15.6" x14ac:dyDescent="0.3">
      <c r="A8" s="1"/>
      <c r="B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2"/>
      <c r="B11" s="2"/>
      <c r="C11" s="2"/>
      <c r="D11" s="2"/>
      <c r="E11" s="2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5.6" x14ac:dyDescent="0.3">
      <c r="A25" s="1"/>
      <c r="B25" s="1"/>
      <c r="C25" s="1"/>
      <c r="D25" s="1"/>
      <c r="E25" s="1"/>
      <c r="F25" s="1"/>
      <c r="G25" s="1"/>
      <c r="H25" s="1"/>
    </row>
    <row r="26" spans="1:8" ht="15.6" hidden="1" x14ac:dyDescent="0.3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400-00000F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  <x14:sparklineGroup displayEmptyCellsAs="gap" xr2:uid="{00000000-0003-0000-0400-00000E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 xr2:uid="{00000000-0003-0000-0400-00000D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5"/>
  <sheetViews>
    <sheetView showGridLines="0" zoomScale="120" zoomScaleNormal="120" workbookViewId="0">
      <selection activeCell="H14" sqref="H14"/>
    </sheetView>
  </sheetViews>
  <sheetFormatPr baseColWidth="10" defaultColWidth="0" defaultRowHeight="15" customHeight="1" zeroHeight="1" x14ac:dyDescent="0.3"/>
  <cols>
    <col min="1" max="1" width="11.44140625" customWidth="1"/>
    <col min="2" max="2" width="13.6640625" customWidth="1"/>
    <col min="3" max="4" width="16.109375" customWidth="1"/>
    <col min="5" max="5" width="15.6640625" customWidth="1"/>
    <col min="6" max="8" width="12.6640625" customWidth="1"/>
    <col min="9" max="9" width="11.44140625" customWidth="1"/>
    <col min="10" max="16384" width="11.44140625" hidden="1"/>
  </cols>
  <sheetData>
    <row r="1" spans="1:8" ht="14.4" x14ac:dyDescent="0.3">
      <c r="C1" s="9"/>
      <c r="D1" s="21"/>
      <c r="E1" s="21"/>
    </row>
    <row r="2" spans="1:8" s="4" customFormat="1" ht="51" customHeight="1" x14ac:dyDescent="0.3">
      <c r="A2" s="5"/>
      <c r="B2" s="52" t="s">
        <v>8</v>
      </c>
      <c r="C2" s="47" t="s">
        <v>16</v>
      </c>
      <c r="D2" s="47" t="s">
        <v>17</v>
      </c>
      <c r="E2" s="47" t="s">
        <v>19</v>
      </c>
      <c r="F2" s="47" t="s">
        <v>9</v>
      </c>
      <c r="G2" s="48" t="s">
        <v>10</v>
      </c>
      <c r="H2" s="49" t="s">
        <v>11</v>
      </c>
    </row>
    <row r="3" spans="1:8" ht="15.6" x14ac:dyDescent="0.3">
      <c r="A3" s="1"/>
      <c r="B3" s="16" t="s">
        <v>1</v>
      </c>
      <c r="C3" s="12">
        <v>30157</v>
      </c>
      <c r="D3" s="12">
        <v>28232.1</v>
      </c>
      <c r="E3" s="12">
        <v>26786.7</v>
      </c>
      <c r="F3" s="13"/>
      <c r="G3" s="14">
        <f>D3/C3-1</f>
        <v>-6.3829293364724649E-2</v>
      </c>
      <c r="H3" s="14">
        <f>SIGN(D3)*(E3/D3-1)</f>
        <v>-5.1197041665338339E-2</v>
      </c>
    </row>
    <row r="4" spans="1:8" ht="15.6" x14ac:dyDescent="0.3">
      <c r="A4" s="1"/>
      <c r="B4" s="16" t="s">
        <v>2</v>
      </c>
      <c r="C4" s="15">
        <v>11953</v>
      </c>
      <c r="D4" s="15">
        <v>11075.8</v>
      </c>
      <c r="E4" s="15">
        <v>10245.799999999999</v>
      </c>
      <c r="F4" s="13"/>
      <c r="G4" s="14">
        <f>D4/C4-1</f>
        <v>-7.3387434116958139E-2</v>
      </c>
      <c r="H4" s="14">
        <f t="shared" ref="H4:H6" si="0">SIGN(D4)*(E4/D4-1)</f>
        <v>-7.4938153451669431E-2</v>
      </c>
    </row>
    <row r="5" spans="1:8" ht="15.6" x14ac:dyDescent="0.3">
      <c r="A5" s="2"/>
      <c r="B5" s="16" t="s">
        <v>3</v>
      </c>
      <c r="C5" s="12">
        <v>8822</v>
      </c>
      <c r="D5" s="12">
        <v>6544.8</v>
      </c>
      <c r="E5" s="12">
        <v>7569.2</v>
      </c>
      <c r="F5" s="13"/>
      <c r="G5" s="14">
        <f t="shared" ref="G5:G6" si="1">D5/C5-1</f>
        <v>-0.25812740875085016</v>
      </c>
      <c r="H5" s="14">
        <f t="shared" si="0"/>
        <v>0.15652120767632316</v>
      </c>
    </row>
    <row r="6" spans="1:8" ht="15.6" x14ac:dyDescent="0.3">
      <c r="A6" s="1"/>
      <c r="B6" s="16" t="s">
        <v>4</v>
      </c>
      <c r="C6" s="15">
        <v>1589.6</v>
      </c>
      <c r="D6" s="15">
        <v>1034.2</v>
      </c>
      <c r="E6" s="15">
        <v>952.5</v>
      </c>
      <c r="F6" s="13"/>
      <c r="G6" s="14">
        <f t="shared" si="1"/>
        <v>-0.34939607448414689</v>
      </c>
      <c r="H6" s="14">
        <f t="shared" si="0"/>
        <v>-7.8998259524269976E-2</v>
      </c>
    </row>
    <row r="7" spans="1:8" ht="15.6" x14ac:dyDescent="0.3">
      <c r="A7" s="1"/>
      <c r="B7" s="17" t="s">
        <v>5</v>
      </c>
      <c r="C7" s="18">
        <v>52521.5</v>
      </c>
      <c r="D7" s="18">
        <v>46886.9</v>
      </c>
      <c r="E7" s="18">
        <v>45554.3</v>
      </c>
      <c r="F7" s="13"/>
      <c r="G7" s="19">
        <f>D7/C7-1</f>
        <v>-0.10728177984254061</v>
      </c>
      <c r="H7" s="19">
        <f>SIGN(D7)*(E7/D7-1)</f>
        <v>-2.8421584707029046E-2</v>
      </c>
    </row>
    <row r="8" spans="1:8" ht="15.6" x14ac:dyDescent="0.3">
      <c r="A8" s="1"/>
      <c r="B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2"/>
      <c r="B11" s="2"/>
      <c r="C11" s="2"/>
      <c r="D11" s="2"/>
      <c r="E11" s="2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4.4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500-00001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  <x14:sparklineGroup displayEmptyCellsAs="gap" xr2:uid="{00000000-0003-0000-0500-00001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 xr2:uid="{00000000-0003-0000-0500-00001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3">
    <pageSetUpPr fitToPage="1"/>
  </sheetPr>
  <dimension ref="A1:I25"/>
  <sheetViews>
    <sheetView showGridLines="0" tabSelected="1" zoomScale="120" zoomScaleNormal="120" workbookViewId="0">
      <selection activeCell="H13" sqref="H13"/>
    </sheetView>
  </sheetViews>
  <sheetFormatPr baseColWidth="10" defaultColWidth="0" defaultRowHeight="14.4" zeroHeight="1" x14ac:dyDescent="0.3"/>
  <cols>
    <col min="1" max="1" width="11.44140625" customWidth="1"/>
    <col min="2" max="2" width="13.6640625" customWidth="1"/>
    <col min="3" max="5" width="16" customWidth="1"/>
    <col min="6" max="8" width="12.6640625" customWidth="1"/>
    <col min="9" max="9" width="11.44140625" customWidth="1"/>
    <col min="10" max="16384" width="11.44140625" hidden="1"/>
  </cols>
  <sheetData>
    <row r="1" spans="1:8" x14ac:dyDescent="0.3">
      <c r="C1" s="9"/>
      <c r="D1" s="21"/>
      <c r="E1" s="21"/>
    </row>
    <row r="2" spans="1:8" s="4" customFormat="1" ht="51" customHeight="1" x14ac:dyDescent="0.3">
      <c r="A2" s="5"/>
      <c r="B2" s="53" t="s">
        <v>7</v>
      </c>
      <c r="C2" s="47" t="s">
        <v>16</v>
      </c>
      <c r="D2" s="47" t="s">
        <v>17</v>
      </c>
      <c r="E2" s="47" t="s">
        <v>19</v>
      </c>
      <c r="F2" s="47" t="s">
        <v>9</v>
      </c>
      <c r="G2" s="54" t="s">
        <v>10</v>
      </c>
      <c r="H2" s="55" t="s">
        <v>11</v>
      </c>
    </row>
    <row r="3" spans="1:8" ht="15.6" x14ac:dyDescent="0.3">
      <c r="A3" s="1"/>
      <c r="B3" s="29" t="s">
        <v>1</v>
      </c>
      <c r="C3" s="12">
        <v>29286.9</v>
      </c>
      <c r="D3" s="12">
        <v>26988.5</v>
      </c>
      <c r="E3" s="39">
        <v>25571.9</v>
      </c>
      <c r="F3" s="13"/>
      <c r="G3" s="14">
        <f>SIGN(C3)*(D3/C3-1)</f>
        <v>-7.8478773786232137E-2</v>
      </c>
      <c r="H3" s="30">
        <f>SIGN(D3)*(E3/D3-1)</f>
        <v>-5.2489023102432419E-2</v>
      </c>
    </row>
    <row r="4" spans="1:8" ht="15.6" x14ac:dyDescent="0.3">
      <c r="A4" s="1"/>
      <c r="B4" s="29" t="s">
        <v>2</v>
      </c>
      <c r="C4" s="15">
        <v>11745.7</v>
      </c>
      <c r="D4" s="15">
        <v>10816.1</v>
      </c>
      <c r="E4" s="40">
        <v>9990.7000000000007</v>
      </c>
      <c r="F4" s="13"/>
      <c r="G4" s="14">
        <f t="shared" ref="G4:G7" si="0">SIGN(C4)*(D4/C4-1)</f>
        <v>-7.9143856900823262E-2</v>
      </c>
      <c r="H4" s="30">
        <f t="shared" ref="H4:H7" si="1">SIGN(D4)*(E4/D4-1)</f>
        <v>-7.631216427362908E-2</v>
      </c>
    </row>
    <row r="5" spans="1:8" ht="15.6" x14ac:dyDescent="0.3">
      <c r="A5" s="2"/>
      <c r="B5" s="29" t="s">
        <v>3</v>
      </c>
      <c r="C5" s="12">
        <v>8772.6</v>
      </c>
      <c r="D5" s="12">
        <v>6393.4</v>
      </c>
      <c r="E5" s="39">
        <v>7240</v>
      </c>
      <c r="F5" s="13"/>
      <c r="G5" s="14">
        <f>SIGN(C5)*(D5/C5-1)</f>
        <v>-0.27120807970271077</v>
      </c>
      <c r="H5" s="30">
        <f>SIGN(D5)*(E5/D5-1)</f>
        <v>0.13241780586229557</v>
      </c>
    </row>
    <row r="6" spans="1:8" ht="15.6" x14ac:dyDescent="0.3">
      <c r="A6" s="1"/>
      <c r="B6" s="29" t="s">
        <v>4</v>
      </c>
      <c r="C6" s="15">
        <v>974.1</v>
      </c>
      <c r="D6" s="15">
        <v>283.60000000000002</v>
      </c>
      <c r="E6" s="40">
        <v>434.7</v>
      </c>
      <c r="F6" s="13"/>
      <c r="G6" s="14">
        <f>SIGN(C6)*(D6/C6-1)</f>
        <v>-0.70885946001437228</v>
      </c>
      <c r="H6" s="30">
        <f>SIGN(D6)*(E6/D6-1)</f>
        <v>0.53279266572637507</v>
      </c>
    </row>
    <row r="7" spans="1:8" ht="15.6" x14ac:dyDescent="0.3">
      <c r="A7" s="1"/>
      <c r="B7" s="31" t="s">
        <v>5</v>
      </c>
      <c r="C7" s="32">
        <v>50779.3</v>
      </c>
      <c r="D7" s="32">
        <v>44481.7</v>
      </c>
      <c r="E7" s="32">
        <v>43237.5</v>
      </c>
      <c r="F7" s="33"/>
      <c r="G7" s="34">
        <f t="shared" si="0"/>
        <v>-0.12401903925418434</v>
      </c>
      <c r="H7" s="35">
        <f t="shared" si="1"/>
        <v>-2.797105326460092E-2</v>
      </c>
    </row>
    <row r="8" spans="1:8" ht="15.6" x14ac:dyDescent="0.3">
      <c r="A8" s="1"/>
      <c r="B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2"/>
      <c r="B11" s="2"/>
      <c r="C11" s="2"/>
      <c r="D11" s="2"/>
      <c r="E11" s="2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600-00001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  <x14:sparklineGroup displayEmptyCellsAs="gap" xr2:uid="{00000000-0003-0000-0600-00001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 xr2:uid="{00000000-0003-0000-0600-00001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DRF</vt:lpstr>
      <vt:lpstr>DRI</vt:lpstr>
      <vt:lpstr>DEPENSES TOTALES</vt:lpstr>
      <vt:lpstr>CAF BRUTE</vt:lpstr>
      <vt:lpstr>CAF NETTE</vt:lpstr>
      <vt:lpstr>TRESORERIE brute</vt:lpstr>
      <vt:lpstr>TRESORERIE nette</vt:lpstr>
      <vt:lpstr>'CAF BRUTE'!Zone_d_impression</vt:lpstr>
      <vt:lpstr>'CAF NETTE'!Zone_d_impression</vt:lpstr>
      <vt:lpstr>'DEPENSES TOTALES'!Zone_d_impression</vt:lpstr>
      <vt:lpstr>DRF!Zone_d_impression</vt:lpstr>
      <vt:lpstr>DRI!Zone_d_impression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Anne Uteza</cp:lastModifiedBy>
  <cp:lastPrinted>2025-07-17T16:48:37Z</cp:lastPrinted>
  <dcterms:created xsi:type="dcterms:W3CDTF">2022-12-09T09:55:56Z</dcterms:created>
  <dcterms:modified xsi:type="dcterms:W3CDTF">2026-03-24T08:56:52Z</dcterms:modified>
</cp:coreProperties>
</file>