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3_PROG SAS\1_REQUÊTES_PERSO\1_5_1_SMCL\2025\013_Au31janvier2026\"/>
    </mc:Choice>
  </mc:AlternateContent>
  <bookViews>
    <workbookView xWindow="0" yWindow="0" windowWidth="23040" windowHeight="9780" tabRatio="810"/>
  </bookViews>
  <sheets>
    <sheet name="DRF" sheetId="11" r:id="rId1"/>
    <sheet name="DRI" sheetId="10" r:id="rId2"/>
    <sheet name="DEPENSES TOTALES" sheetId="9" r:id="rId3"/>
    <sheet name="CAF BRUTE" sheetId="1" r:id="rId4"/>
    <sheet name="CAF NETTE" sheetId="2" r:id="rId5"/>
    <sheet name="TRESORERIE brute" sheetId="4" r:id="rId6"/>
    <sheet name="TRESORERIE nette" sheetId="3" r:id="rId7"/>
  </sheets>
  <definedNames>
    <definedName name="_AMO_UniqueIdentifier" hidden="1">"'b9e49ab9-3724-4ab5-b34f-c3d2a4ecefd3'"</definedName>
    <definedName name="_xlnm.Print_Area" localSheetId="3">'CAF BRUTE'!$A$1:$I$24</definedName>
    <definedName name="_xlnm.Print_Area" localSheetId="4">'CAF NETTE'!$A$1:$I$25</definedName>
    <definedName name="_xlnm.Print_Area" localSheetId="2">'DEPENSES TOTALES'!$A$1:$I$19</definedName>
    <definedName name="_xlnm.Print_Area" localSheetId="0">DRF!$A$1:$I$19</definedName>
    <definedName name="_xlnm.Print_Area" localSheetId="1">DRI!$A$1:$I$19</definedName>
    <definedName name="_xlnm.Print_Area" localSheetId="5">'TRESORERIE brute'!$A$1:$I$25</definedName>
    <definedName name="_xlnm.Print_Area" localSheetId="6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1" l="1"/>
  <c r="G7" i="11"/>
  <c r="H6" i="11"/>
  <c r="G6" i="11"/>
  <c r="H5" i="11"/>
  <c r="G5" i="11"/>
  <c r="H4" i="11"/>
  <c r="G4" i="11"/>
  <c r="H3" i="11"/>
  <c r="G3" i="11"/>
  <c r="G7" i="10"/>
  <c r="G6" i="2" l="1"/>
  <c r="H3" i="1" l="1"/>
  <c r="G3" i="1" l="1"/>
  <c r="H7" i="10" l="1"/>
  <c r="H6" i="10"/>
  <c r="G6" i="10"/>
  <c r="H5" i="10"/>
  <c r="G5" i="10"/>
  <c r="H4" i="10"/>
  <c r="G4" i="10"/>
  <c r="H3" i="10"/>
  <c r="G3" i="10"/>
  <c r="H7" i="9" l="1"/>
  <c r="G7" i="9"/>
  <c r="H6" i="9"/>
  <c r="G6" i="9"/>
  <c r="H5" i="9"/>
  <c r="G5" i="9"/>
  <c r="H4" i="9"/>
  <c r="G4" i="9"/>
  <c r="H3" i="9"/>
  <c r="G3" i="9"/>
  <c r="H5" i="3" l="1"/>
  <c r="G5" i="3"/>
  <c r="G6" i="3" l="1"/>
  <c r="G3" i="3"/>
  <c r="G7" i="4"/>
  <c r="G4" i="4"/>
  <c r="G6" i="4"/>
  <c r="G5" i="4"/>
  <c r="G3" i="4"/>
  <c r="G7" i="3"/>
  <c r="G4" i="3"/>
  <c r="G7" i="2"/>
  <c r="G5" i="2"/>
  <c r="G4" i="2"/>
  <c r="G3" i="2"/>
  <c r="G7" i="1"/>
  <c r="G6" i="1"/>
  <c r="G5" i="1"/>
  <c r="G4" i="1"/>
  <c r="H3" i="3"/>
  <c r="H7" i="3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<sst xmlns="http://schemas.openxmlformats.org/spreadsheetml/2006/main" count="85" uniqueCount="19">
  <si>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</si>
  <si>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</si>
  <si>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</si>
  <si>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</si>
  <si>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</si>
  <si>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</si>
  <si>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</si>
  <si>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</si>
  <si>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</si>
  <si>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sur la période 2023-2025</t>
  </si>
  <si>
    <t>Évolution 2024/2023</t>
  </si>
  <si>
    <t>Evolution 2025/2024</t>
  </si>
  <si>
    <t>Dépenses totales en M€</t>
  </si>
  <si>
    <t>Dépenses Totales = Dépenses réelles de fonctionnement + Dépenses réelles d'investissement hors remboursement d'emprunt</t>
  </si>
  <si>
    <t>Dépenses réelles d'investissement (DRI) en M€</t>
  </si>
  <si>
    <t>Dépenses réelles de fonctionnement (DRF) en M€</t>
  </si>
  <si>
    <t>Exécution 2023
au 31 janvier 2024</t>
  </si>
  <si>
    <t>Exécution 2024
au 31 janvier 2025</t>
  </si>
  <si>
    <t>Exécution 2025
au 31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</si>
</sst>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17600024414813E-2"/>
      </left>
      <right/>
      <top style="thin">
        <color theme="2" tint="-0.24994659260841701"/>
      </top>
      <bottom style="thin">
        <color theme="2" tint="-9.9948118533890809E-2"/>
      </bottom>
      <diagonal/>
    </border>
  </borders>
  <cellStyleXfs count="31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0" fillId="0" borderId="1" xfId="0" applyNumberFormat="1" applyFont="1" applyFill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165" fontId="12" fillId="6" borderId="1" xfId="2" applyNumberFormat="1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3" fontId="9" fillId="0" borderId="1" xfId="0" quotePrefix="1" applyNumberFormat="1" applyFont="1" applyFill="1" applyBorder="1" applyAlignment="1">
      <alignment horizontal="right" vertical="center"/>
    </xf>
    <xf numFmtId="165" fontId="13" fillId="6" borderId="1" xfId="2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6" borderId="6" xfId="0" applyFont="1" applyFill="1" applyBorder="1" applyAlignment="1">
      <alignment vertical="center"/>
    </xf>
    <xf numFmtId="165" fontId="12" fillId="6" borderId="7" xfId="2" applyNumberFormat="1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3" fontId="9" fillId="0" borderId="9" xfId="0" quotePrefix="1" applyNumberFormat="1" applyFont="1" applyFill="1" applyBorder="1" applyAlignment="1">
      <alignment horizontal="right" vertical="center"/>
    </xf>
    <xf numFmtId="3" fontId="9" fillId="6" borderId="9" xfId="0" applyNumberFormat="1" applyFont="1" applyFill="1" applyBorder="1" applyAlignment="1">
      <alignment vertical="center"/>
    </xf>
    <xf numFmtId="165" fontId="13" fillId="6" borderId="9" xfId="2" applyNumberFormat="1" applyFont="1" applyFill="1" applyBorder="1" applyAlignment="1">
      <alignment vertical="center"/>
    </xf>
    <xf numFmtId="165" fontId="13" fillId="6" borderId="10" xfId="2" applyNumberFormat="1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165" fontId="12" fillId="6" borderId="15" xfId="2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3" fontId="9" fillId="0" borderId="17" xfId="0" quotePrefix="1" applyNumberFormat="1" applyFont="1" applyFill="1" applyBorder="1" applyAlignment="1">
      <alignment horizontal="right" vertical="center"/>
    </xf>
    <xf numFmtId="3" fontId="9" fillId="6" borderId="17" xfId="0" applyNumberFormat="1" applyFont="1" applyFill="1" applyBorder="1" applyAlignment="1">
      <alignment vertical="center"/>
    </xf>
    <xf numFmtId="165" fontId="13" fillId="6" borderId="17" xfId="2" applyNumberFormat="1" applyFont="1" applyFill="1" applyBorder="1" applyAlignment="1">
      <alignment vertical="center"/>
    </xf>
    <xf numFmtId="165" fontId="13" fillId="6" borderId="18" xfId="2" applyNumberFormat="1" applyFont="1" applyFill="1" applyBorder="1" applyAlignment="1">
      <alignment vertical="center"/>
    </xf>
    <xf numFmtId="0" fontId="14" fillId="0" borderId="0" xfId="0" applyFont="1"/>
    <xf numFmtId="167" fontId="0" fillId="0" borderId="0" xfId="30" applyNumberFormat="1" applyFont="1"/>
    <xf numFmtId="3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vertical="center"/>
    </xf>
    <xf numFmtId="3" fontId="10" fillId="0" borderId="1" xfId="0" quotePrefix="1" applyNumberFormat="1" applyFont="1" applyBorder="1" applyAlignment="1">
      <alignment horizontal="right" vertical="center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17" fillId="0" borderId="0" xfId="0" applyNumberFormat="1" applyFont="1"/>
    <xf numFmtId="0" fontId="16" fillId="0" borderId="0" xfId="0" applyFont="1"/>
    <xf numFmtId="0" fontId="10" fillId="0" borderId="0" xfId="0" applyFont="1"/>
    <xf numFmtId="0" fontId="18" fillId="5" borderId="4" xfId="26" applyFont="1" applyFill="1" applyBorder="1" applyAlignment="1">
      <alignment horizontal="center" vertical="center" wrapText="1"/>
    </xf>
    <xf numFmtId="0" fontId="19" fillId="5" borderId="4" xfId="26" applyFont="1" applyFill="1" applyBorder="1" applyAlignment="1">
      <alignment horizontal="center" vertical="center" wrapText="1"/>
    </xf>
    <xf numFmtId="0" fontId="19" fillId="5" borderId="3" xfId="26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9" fillId="5" borderId="12" xfId="26" applyFont="1" applyFill="1" applyBorder="1" applyAlignment="1">
      <alignment horizontal="center" vertical="center" wrapText="1"/>
    </xf>
    <xf numFmtId="0" fontId="19" fillId="5" borderId="13" xfId="26" applyFont="1" applyFill="1" applyBorder="1" applyAlignment="1">
      <alignment horizontal="center" vertical="center" wrapText="1"/>
    </xf>
  </cellXfs>
  <cellStyles count="31">
    <cellStyle name="En-tête" xfId="5"/>
    <cellStyle name="Milliers" xfId="30" builtinId="3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14383.3</c:v>
                </c:pt>
                <c:pt idx="1">
                  <c:v>14092.8</c:v>
                </c:pt>
                <c:pt idx="2">
                  <c:v>14532.9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7524.1</c:v>
                </c:pt>
                <c:pt idx="1">
                  <c:v>7481.1</c:v>
                </c:pt>
                <c:pt idx="2">
                  <c:v>7266.7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dLbl>
              <c:idx val="1"/>
              <c:layout>
                <c:manualLayout>
                  <c:x val="0"/>
                  <c:y val="2.0525106568939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59-42A0-A527-BCBCE772A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8013.1</c:v>
                </c:pt>
                <c:pt idx="1">
                  <c:v>5542.3</c:v>
                </c:pt>
                <c:pt idx="2">
                  <c:v>7298.8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5386.8</c:v>
                </c:pt>
                <c:pt idx="1">
                  <c:v>5289.2</c:v>
                </c:pt>
                <c:pt idx="2">
                  <c:v>6196.1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7977.6</c:v>
                </c:pt>
                <c:pt idx="1">
                  <c:v>7705.4</c:v>
                </c:pt>
                <c:pt idx="2">
                  <c:v>8060.1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4986.8999999999996</c:v>
                </c:pt>
                <c:pt idx="1">
                  <c:v>4900.8</c:v>
                </c:pt>
                <c:pt idx="2">
                  <c:v>4563.5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4636.1000000000004</c:v>
                </c:pt>
                <c:pt idx="1">
                  <c:v>2314.9</c:v>
                </c:pt>
                <c:pt idx="2">
                  <c:v>3930.8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3154.1</c:v>
                </c:pt>
                <c:pt idx="1">
                  <c:v>2803.9</c:v>
                </c:pt>
                <c:pt idx="2">
                  <c:v>3484.3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312309688482239"/>
          <c:y val="7.2541131646008061E-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1589.6</c:v>
                </c:pt>
                <c:pt idx="1">
                  <c:v>1034.2</c:v>
                </c:pt>
                <c:pt idx="2">
                  <c:v>952.5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8822</c:v>
                </c:pt>
                <c:pt idx="1">
                  <c:v>6544.8</c:v>
                </c:pt>
                <c:pt idx="2">
                  <c:v>7569.2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11953</c:v>
                </c:pt>
                <c:pt idx="1">
                  <c:v>11075.8</c:v>
                </c:pt>
                <c:pt idx="2">
                  <c:v>10246.4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30157</c:v>
                </c:pt>
                <c:pt idx="1">
                  <c:v>28232.1</c:v>
                </c:pt>
                <c:pt idx="2">
                  <c:v>26786.7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974.1</c:v>
                </c:pt>
                <c:pt idx="1">
                  <c:v>283.60000000000002</c:v>
                </c:pt>
                <c:pt idx="2">
                  <c:v>434.7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8748.1</c:v>
                </c:pt>
                <c:pt idx="1">
                  <c:v>6301.5</c:v>
                </c:pt>
                <c:pt idx="2">
                  <c:v>7177.9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11725.7</c:v>
                </c:pt>
                <c:pt idx="1">
                  <c:v>10773.2</c:v>
                </c:pt>
                <c:pt idx="2">
                  <c:v>9967.7000000000007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au 31 janvier 2024</c:v>
                </c:pt>
                <c:pt idx="1">
                  <c:v>Exécution 2024
au 31 janvier 2025</c:v>
                </c:pt>
                <c:pt idx="2">
                  <c:v>Exécution 2025
au 31 janvier 2026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29249.8</c:v>
                </c:pt>
                <c:pt idx="1">
                  <c:v>26956.9</c:v>
                </c:pt>
                <c:pt idx="2">
                  <c:v>25556.1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321982</xdr:colOff>
      <xdr:row>8</xdr:row>
      <xdr:rowOff>24078</xdr:rowOff>
    </xdr:from>
    <xdr:to>
      <xdr:col>7</xdr:col>
      <xdr:colOff>527050</xdr:colOff>
      <xdr:row>23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102301</xdr:rowOff>
    </xdr:from>
    <xdr:to>
      <xdr:col>7</xdr:col>
      <xdr:colOff>390975</xdr:colOff>
      <xdr:row>23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7</xdr:row>
      <xdr:rowOff>195690</xdr:rowOff>
    </xdr:from>
    <xdr:to>
      <xdr:col>7</xdr:col>
      <xdr:colOff>240480</xdr:colOff>
      <xdr:row>23</xdr:row>
      <xdr:rowOff>59100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tabSelected="1" zoomScale="122" zoomScaleNormal="122" workbookViewId="0">
      <selection activeCell="C16" sqref="C16"/>
    </sheetView>
  </sheetViews>
  <sheetFormatPr baseColWidth="10" defaultColWidth="0" defaultRowHeight="15" customHeight="1" zeroHeight="1" x14ac:dyDescent="0.3"/>
  <cols>
    <col min="1" max="1" width="11.44140625" customWidth="1"/>
    <col min="2" max="2" width="18.44140625" customWidth="1"/>
    <col min="3" max="5" width="15.88671875" customWidth="1"/>
    <col min="6" max="6" width="12.33203125" customWidth="1"/>
    <col min="7" max="8" width="12.6640625" customWidth="1"/>
    <col min="9" max="9" width="11.44140625" customWidth="1"/>
    <col min="10" max="10" width="0" hidden="1" customWidth="1"/>
    <col min="11" max="16383" width="11.44140625" hidden="1"/>
    <col min="16384" max="16384" width="11.44140625" hidden="1" customWidth="1"/>
  </cols>
  <sheetData>
    <row r="1" spans="1:8" ht="14.4" x14ac:dyDescent="0.3">
      <c r="C1" s="21"/>
      <c r="D1" s="21"/>
      <c r="E1" s="21"/>
    </row>
    <row r="2" spans="1:8" s="4" customFormat="1" ht="58.5" customHeight="1" x14ac:dyDescent="0.3">
      <c r="A2" s="5"/>
      <c r="B2" s="50" t="s">
        <v>15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3">
      <c r="A3" s="5"/>
      <c r="B3" s="22" t="s">
        <v>1</v>
      </c>
      <c r="C3" s="38">
        <v>79550.100000000006</v>
      </c>
      <c r="D3" s="38">
        <v>82915</v>
      </c>
      <c r="E3" s="38">
        <v>84260.4</v>
      </c>
      <c r="F3" s="13"/>
      <c r="G3" s="14">
        <f>SIGN(C3)*(D3/C3-1)</f>
        <v>4.2299129730823726E-2</v>
      </c>
      <c r="H3" s="23">
        <f>SIGN(D3)*(E3/D3-1)</f>
        <v>1.6226255804136613E-2</v>
      </c>
    </row>
    <row r="4" spans="1:8" s="4" customFormat="1" ht="18.75" customHeight="1" x14ac:dyDescent="0.3">
      <c r="A4" s="5"/>
      <c r="B4" s="22" t="s">
        <v>2</v>
      </c>
      <c r="C4" s="15">
        <v>27989.9</v>
      </c>
      <c r="D4" s="15">
        <v>29623.200000000001</v>
      </c>
      <c r="E4" s="15">
        <v>30514.2</v>
      </c>
      <c r="F4" s="13"/>
      <c r="G4" s="14">
        <f t="shared" ref="G4:H4" si="0">SIGN(C4)*(D4/C4-1)</f>
        <v>5.835319168700126E-2</v>
      </c>
      <c r="H4" s="23">
        <f t="shared" si="0"/>
        <v>3.0077776877582396E-2</v>
      </c>
    </row>
    <row r="5" spans="1:8" s="4" customFormat="1" ht="18.75" customHeight="1" x14ac:dyDescent="0.3">
      <c r="A5" s="42"/>
      <c r="B5" s="22" t="s">
        <v>3</v>
      </c>
      <c r="C5" s="38">
        <v>64768.1</v>
      </c>
      <c r="D5" s="38">
        <v>67486.100000000006</v>
      </c>
      <c r="E5" s="38">
        <v>68147.7</v>
      </c>
      <c r="F5" s="13"/>
      <c r="G5" s="14">
        <f>SIGN(C5)*(D5/C5-1)</f>
        <v>4.196510319123159E-2</v>
      </c>
      <c r="H5" s="23">
        <f>SIGN(D5)*(E5/D5-1)</f>
        <v>9.8035002763530166E-3</v>
      </c>
    </row>
    <row r="6" spans="1:8" s="4" customFormat="1" ht="18.75" customHeight="1" x14ac:dyDescent="0.3">
      <c r="A6" s="5"/>
      <c r="B6" s="22" t="s">
        <v>4</v>
      </c>
      <c r="C6" s="15">
        <v>24058</v>
      </c>
      <c r="D6" s="15">
        <v>24901.9</v>
      </c>
      <c r="E6" s="15">
        <v>25236</v>
      </c>
      <c r="F6" s="13"/>
      <c r="G6" s="14">
        <f t="shared" ref="G6:H7" si="1">SIGN(C6)*(D6/C6-1)</f>
        <v>3.5077728822013432E-2</v>
      </c>
      <c r="H6" s="23">
        <f t="shared" si="1"/>
        <v>1.3416646922523867E-2</v>
      </c>
    </row>
    <row r="7" spans="1:8" s="43" customFormat="1" ht="18.75" customHeight="1" x14ac:dyDescent="0.3">
      <c r="A7" s="42"/>
      <c r="B7" s="24" t="s">
        <v>5</v>
      </c>
      <c r="C7" s="25">
        <v>196366.1</v>
      </c>
      <c r="D7" s="25">
        <v>204926.2</v>
      </c>
      <c r="E7" s="25">
        <v>208158.4</v>
      </c>
      <c r="F7" s="26"/>
      <c r="G7" s="27">
        <f>SIGN(C7)*(D7/C7-1)</f>
        <v>4.3592554926741522E-2</v>
      </c>
      <c r="H7" s="28">
        <f t="shared" si="1"/>
        <v>1.5772507370946043E-2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8"/>
      <c r="D9" s="8"/>
      <c r="E9" s="8"/>
      <c r="F9" s="1"/>
      <c r="G9" s="1"/>
      <c r="H9" s="1"/>
    </row>
    <row r="10" spans="1:8" ht="15.6" x14ac:dyDescent="0.3">
      <c r="A10" s="45"/>
      <c r="C10" s="44"/>
      <c r="D10" s="44"/>
      <c r="E10" s="44"/>
      <c r="F10" s="1"/>
      <c r="G10" s="1"/>
      <c r="H10" s="1"/>
    </row>
    <row r="11" spans="1:8" ht="15.6" x14ac:dyDescent="0.3">
      <c r="A11" s="2"/>
      <c r="B11" s="2"/>
      <c r="C11" s="41"/>
      <c r="D11" s="41"/>
      <c r="E11" s="41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DRF!C3:E3</xm:f>
              <xm:sqref>F3</xm:sqref>
            </x14:sparkline>
            <x14:sparkline>
              <xm:f>DRF!C4:E4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DRF!C5:E5</xm:f>
              <xm:sqref>F5</xm:sqref>
            </x14:sparkline>
            <x14:sparkline>
              <xm:f>DRF!C6:E6</xm:f>
              <xm:sqref>F6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122" zoomScaleNormal="122" workbookViewId="0">
      <selection activeCell="B16" sqref="B16"/>
    </sheetView>
  </sheetViews>
  <sheetFormatPr baseColWidth="10" defaultColWidth="0" defaultRowHeight="15" customHeight="1" zeroHeight="1" x14ac:dyDescent="0.3"/>
  <cols>
    <col min="1" max="1" width="11.44140625" customWidth="1"/>
    <col min="2" max="2" width="18.44140625" customWidth="1"/>
    <col min="3" max="5" width="15.88671875" customWidth="1"/>
    <col min="6" max="6" width="12.33203125" customWidth="1"/>
    <col min="7" max="8" width="12.6640625" customWidth="1"/>
    <col min="9" max="9" width="11.44140625" customWidth="1"/>
    <col min="10" max="10" width="0" hidden="1" customWidth="1"/>
    <col min="11" max="16383" width="11.44140625" hidden="1"/>
    <col min="16384" max="16384" width="11.44140625" hidden="1" customWidth="1"/>
  </cols>
  <sheetData>
    <row r="1" spans="1:8" ht="14.4" x14ac:dyDescent="0.3">
      <c r="C1" s="21"/>
      <c r="D1" s="21"/>
      <c r="E1" s="21"/>
    </row>
    <row r="2" spans="1:8" s="4" customFormat="1" ht="58.5" customHeight="1" x14ac:dyDescent="0.3">
      <c r="A2" s="5"/>
      <c r="B2" s="50" t="s">
        <v>14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3">
      <c r="A3" s="5"/>
      <c r="B3" s="22" t="s">
        <v>1</v>
      </c>
      <c r="C3" s="38">
        <v>33620.400000000001</v>
      </c>
      <c r="D3" s="38">
        <v>36189.699999999997</v>
      </c>
      <c r="E3" s="38">
        <v>38242.300000000003</v>
      </c>
      <c r="F3" s="13"/>
      <c r="G3" s="14">
        <f>SIGN(C3)*(D3/C3-1)</f>
        <v>7.642086352333699E-2</v>
      </c>
      <c r="H3" s="23">
        <f>SIGN(D3)*(E3/D3-1)</f>
        <v>5.6717795394822357E-2</v>
      </c>
    </row>
    <row r="4" spans="1:8" s="4" customFormat="1" ht="18.75" customHeight="1" x14ac:dyDescent="0.3">
      <c r="A4" s="5"/>
      <c r="B4" s="22" t="s">
        <v>2</v>
      </c>
      <c r="C4" s="15">
        <v>14215.1</v>
      </c>
      <c r="D4" s="15">
        <v>15734.3</v>
      </c>
      <c r="E4" s="15">
        <v>17051.400000000001</v>
      </c>
      <c r="F4" s="13"/>
      <c r="G4" s="14">
        <f t="shared" ref="G4:H4" si="0">SIGN(C4)*(D4/C4-1)</f>
        <v>0.10687226962877494</v>
      </c>
      <c r="H4" s="23">
        <f t="shared" si="0"/>
        <v>8.3708839922971068E-2</v>
      </c>
    </row>
    <row r="5" spans="1:8" s="4" customFormat="1" ht="18.75" customHeight="1" x14ac:dyDescent="0.3">
      <c r="A5" s="42"/>
      <c r="B5" s="22" t="s">
        <v>3</v>
      </c>
      <c r="C5" s="38">
        <v>16449.3</v>
      </c>
      <c r="D5" s="38">
        <v>15965.8</v>
      </c>
      <c r="E5" s="38">
        <v>15161.7</v>
      </c>
      <c r="F5" s="13"/>
      <c r="G5" s="14">
        <f>SIGN(C5)*(D5/C5-1)</f>
        <v>-2.9393348045205547E-2</v>
      </c>
      <c r="H5" s="23">
        <f>SIGN(D5)*(E5/D5-1)</f>
        <v>-5.0363902842325392E-2</v>
      </c>
    </row>
    <row r="6" spans="1:8" s="4" customFormat="1" ht="18.75" customHeight="1" x14ac:dyDescent="0.3">
      <c r="A6" s="5"/>
      <c r="B6" s="22" t="s">
        <v>4</v>
      </c>
      <c r="C6" s="15">
        <v>15940.6</v>
      </c>
      <c r="D6" s="15">
        <v>17014.3</v>
      </c>
      <c r="E6" s="15">
        <v>16300.6</v>
      </c>
      <c r="F6" s="13"/>
      <c r="G6" s="14">
        <f t="shared" ref="G6:H7" si="1">SIGN(C6)*(D6/C6-1)</f>
        <v>6.735631030199607E-2</v>
      </c>
      <c r="H6" s="23">
        <f t="shared" si="1"/>
        <v>-4.1947068054518755E-2</v>
      </c>
    </row>
    <row r="7" spans="1:8" s="43" customFormat="1" ht="18.75" customHeight="1" x14ac:dyDescent="0.3">
      <c r="A7" s="42"/>
      <c r="B7" s="24" t="s">
        <v>5</v>
      </c>
      <c r="C7" s="25">
        <v>80225.399999999994</v>
      </c>
      <c r="D7" s="25">
        <v>84904.1</v>
      </c>
      <c r="E7" s="25">
        <v>86756</v>
      </c>
      <c r="F7" s="26"/>
      <c r="G7" s="27">
        <f>SIGN(C7)*(D7/C7-1)</f>
        <v>5.8319434991910502E-2</v>
      </c>
      <c r="H7" s="28">
        <f t="shared" si="1"/>
        <v>2.1811667516645095E-2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8"/>
      <c r="D9" s="8"/>
      <c r="E9" s="8"/>
      <c r="F9" s="1"/>
      <c r="G9" s="1"/>
      <c r="H9" s="1"/>
    </row>
    <row r="10" spans="1:8" ht="15.6" x14ac:dyDescent="0.3">
      <c r="A10" s="45"/>
      <c r="C10" s="44"/>
      <c r="D10" s="44"/>
      <c r="E10" s="44"/>
      <c r="F10" s="1"/>
      <c r="G10" s="1"/>
      <c r="H10" s="1"/>
    </row>
    <row r="11" spans="1:8" ht="15.6" x14ac:dyDescent="0.3">
      <c r="A11" s="2"/>
      <c r="B11" s="2"/>
      <c r="C11" s="41"/>
      <c r="D11" s="41"/>
      <c r="E11" s="41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DRI!C5:E5</xm:f>
              <xm:sqref>F5</xm:sqref>
            </x14:sparkline>
            <x14:sparkline>
              <xm:f>DRI!C6:E6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DRI!C3:E3</xm:f>
              <xm:sqref>F3</xm:sqref>
            </x14:sparkline>
            <x14:sparkline>
              <xm:f>DRI!C4:E4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120" zoomScaleNormal="120" workbookViewId="0">
      <selection activeCell="C18" sqref="C18"/>
    </sheetView>
  </sheetViews>
  <sheetFormatPr baseColWidth="10" defaultColWidth="0" defaultRowHeight="15" customHeight="1" zeroHeight="1" x14ac:dyDescent="0.3"/>
  <cols>
    <col min="1" max="1" width="11.44140625" customWidth="1"/>
    <col min="2" max="2" width="17" customWidth="1"/>
    <col min="3" max="5" width="15.88671875" customWidth="1"/>
    <col min="6" max="8" width="12.6640625" customWidth="1"/>
    <col min="9" max="9" width="11.44140625" customWidth="1"/>
    <col min="10" max="10" width="0" hidden="1" customWidth="1"/>
    <col min="11" max="16383" width="11.44140625" hidden="1"/>
    <col min="16384" max="16384" width="11.44140625" hidden="1" customWidth="1"/>
  </cols>
  <sheetData>
    <row r="1" spans="1:8" ht="14.4" x14ac:dyDescent="0.3">
      <c r="C1" s="21"/>
      <c r="D1" s="21"/>
      <c r="E1" s="21"/>
    </row>
    <row r="2" spans="1:8" s="4" customFormat="1" ht="51" customHeight="1" x14ac:dyDescent="0.3">
      <c r="A2" s="5"/>
      <c r="B2" s="50" t="s">
        <v>12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3">
      <c r="A3" s="5"/>
      <c r="B3" s="22" t="s">
        <v>1</v>
      </c>
      <c r="C3" s="38">
        <v>106764.7</v>
      </c>
      <c r="D3" s="38">
        <v>112717.3</v>
      </c>
      <c r="E3" s="38">
        <v>116029.9</v>
      </c>
      <c r="F3" s="13"/>
      <c r="G3" s="14">
        <f>SIGN(C3)*(D3/C3-1)</f>
        <v>5.5754383237156091E-2</v>
      </c>
      <c r="H3" s="23">
        <f>SIGN(D3)*(E3/D3-1)</f>
        <v>2.938856768215703E-2</v>
      </c>
    </row>
    <row r="4" spans="1:8" s="4" customFormat="1" ht="18.75" customHeight="1" x14ac:dyDescent="0.3">
      <c r="A4" s="5"/>
      <c r="B4" s="22" t="s">
        <v>2</v>
      </c>
      <c r="C4" s="15">
        <v>39667.800000000003</v>
      </c>
      <c r="D4" s="15">
        <v>42777.2</v>
      </c>
      <c r="E4" s="15">
        <v>44862.400000000001</v>
      </c>
      <c r="F4" s="13"/>
      <c r="G4" s="14">
        <f t="shared" ref="G4:H4" si="0">SIGN(C4)*(D4/C4-1)</f>
        <v>7.838599569424054E-2</v>
      </c>
      <c r="H4" s="23">
        <f t="shared" si="0"/>
        <v>4.8745593446976487E-2</v>
      </c>
    </row>
    <row r="5" spans="1:8" s="4" customFormat="1" ht="18.75" customHeight="1" x14ac:dyDescent="0.3">
      <c r="A5" s="42"/>
      <c r="B5" s="22" t="s">
        <v>3</v>
      </c>
      <c r="C5" s="38">
        <v>77840.399999999994</v>
      </c>
      <c r="D5" s="38">
        <v>80224.5</v>
      </c>
      <c r="E5" s="38">
        <v>79941.3</v>
      </c>
      <c r="F5" s="13"/>
      <c r="G5" s="14">
        <f>SIGN(C5)*(D5/C5-1)</f>
        <v>3.062805432654514E-2</v>
      </c>
      <c r="H5" s="23">
        <f>SIGN(D5)*(E5/D5-1)</f>
        <v>-3.530093674625534E-3</v>
      </c>
    </row>
    <row r="6" spans="1:8" s="4" customFormat="1" ht="18.75" customHeight="1" x14ac:dyDescent="0.3">
      <c r="A6" s="5"/>
      <c r="B6" s="22" t="s">
        <v>4</v>
      </c>
      <c r="C6" s="15">
        <v>37765.9</v>
      </c>
      <c r="D6" s="15">
        <v>39430.800000000003</v>
      </c>
      <c r="E6" s="15">
        <v>38824.699999999997</v>
      </c>
      <c r="F6" s="13"/>
      <c r="G6" s="14">
        <f t="shared" ref="G6:H7" si="1">SIGN(C6)*(D6/C6-1)</f>
        <v>4.4084743114820579E-2</v>
      </c>
      <c r="H6" s="23">
        <f t="shared" si="1"/>
        <v>-1.5371232640474131E-2</v>
      </c>
    </row>
    <row r="7" spans="1:8" s="43" customFormat="1" ht="18.75" customHeight="1" x14ac:dyDescent="0.3">
      <c r="A7" s="42"/>
      <c r="B7" s="24" t="s">
        <v>5</v>
      </c>
      <c r="C7" s="25">
        <v>262038.8</v>
      </c>
      <c r="D7" s="25">
        <v>275149.90000000002</v>
      </c>
      <c r="E7" s="25">
        <v>279658.40000000002</v>
      </c>
      <c r="F7" s="26"/>
      <c r="G7" s="27">
        <f t="shared" si="1"/>
        <v>5.0034956655274021E-2</v>
      </c>
      <c r="H7" s="28">
        <f t="shared" si="1"/>
        <v>1.6385613805420141E-2</v>
      </c>
    </row>
    <row r="8" spans="1:8" ht="15.6" x14ac:dyDescent="0.3">
      <c r="A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B10" s="46" t="s">
        <v>13</v>
      </c>
      <c r="C10" s="44"/>
      <c r="D10" s="44"/>
      <c r="E10" s="44"/>
      <c r="F10" s="1"/>
      <c r="G10" s="1"/>
      <c r="H10" s="1"/>
    </row>
    <row r="11" spans="1:8" ht="15.6" x14ac:dyDescent="0.3">
      <c r="A11" s="2"/>
      <c r="B11" s="2"/>
      <c r="C11" s="41"/>
      <c r="D11" s="41"/>
      <c r="E11" s="41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  <row r="26" spans="1:8" ht="15" customHeight="1" x14ac:dyDescent="0.3"/>
    <row r="27" spans="1:8" ht="15" customHeight="1" x14ac:dyDescent="0.3"/>
    <row r="28" spans="1:8" ht="15" customHeight="1" x14ac:dyDescent="0.3"/>
    <row r="29" spans="1:8" ht="15" customHeight="1" x14ac:dyDescent="0.3"/>
    <row r="30" spans="1:8" ht="15" customHeight="1" x14ac:dyDescent="0.3"/>
    <row r="31" spans="1:8" ht="15" customHeight="1" x14ac:dyDescent="0.3"/>
    <row r="32" spans="1:8" ht="15" customHeight="1" x14ac:dyDescent="0.3"/>
    <row r="33" ht="15" customHeight="1" x14ac:dyDescent="0.3"/>
    <row r="34" ht="15" customHeight="1" x14ac:dyDescent="0.3"/>
    <row r="35" ht="15" customHeight="1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3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TOTALES'!C3:E3</xm:f>
              <xm:sqref>F3</xm:sqref>
            </x14:sparkline>
            <x14:sparkline>
              <xm:f>'DEPENSES TOTALES'!C4:E4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TOTALES'!C5:E5</xm:f>
              <xm:sqref>F5</xm:sqref>
            </x14:sparkline>
            <x14:sparkline>
              <xm:f>'DEPENSES TOTALES'!C6:E6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zoomScale="120" zoomScaleNormal="120" workbookViewId="0">
      <selection activeCell="I24" sqref="I24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3" width="15.88671875" bestFit="1" customWidth="1"/>
    <col min="4" max="4" width="16" customWidth="1"/>
    <col min="5" max="5" width="16.109375" customWidth="1"/>
    <col min="6" max="8" width="12.6640625" customWidth="1"/>
    <col min="9" max="9" width="11.44140625" customWidth="1"/>
    <col min="10" max="16384" width="11.44140625" hidden="1"/>
  </cols>
  <sheetData>
    <row r="1" spans="1:9" x14ac:dyDescent="0.3">
      <c r="A1" s="36"/>
      <c r="C1" s="37"/>
      <c r="D1" s="37"/>
      <c r="E1" s="37"/>
    </row>
    <row r="2" spans="1:9" s="4" customFormat="1" ht="51" customHeight="1" x14ac:dyDescent="0.3">
      <c r="A2" s="5"/>
      <c r="B2" s="51" t="s">
        <v>0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9" ht="15.6" x14ac:dyDescent="0.3">
      <c r="A3" s="1"/>
      <c r="B3" s="22" t="s">
        <v>1</v>
      </c>
      <c r="C3" s="38">
        <v>14383.3</v>
      </c>
      <c r="D3" s="38">
        <v>14092.8</v>
      </c>
      <c r="E3" s="38">
        <v>14532.9</v>
      </c>
      <c r="F3" s="13"/>
      <c r="G3" s="14">
        <f>SIGN(C3)*(D3/C3-1)</f>
        <v>-2.0197034060333907E-2</v>
      </c>
      <c r="H3" s="23">
        <f t="shared" ref="H3:H6" si="0">SIGN(D3)*(E3/D3-1)</f>
        <v>3.122871253406001E-2</v>
      </c>
      <c r="I3" s="21"/>
    </row>
    <row r="4" spans="1:9" ht="15.6" x14ac:dyDescent="0.3">
      <c r="A4" s="1"/>
      <c r="B4" s="22" t="s">
        <v>2</v>
      </c>
      <c r="C4" s="15">
        <v>7524.1</v>
      </c>
      <c r="D4" s="15">
        <v>7481.1</v>
      </c>
      <c r="E4" s="15">
        <v>7266.7</v>
      </c>
      <c r="F4" s="13"/>
      <c r="G4" s="14">
        <f>SIGN(C4)*(D4/C4-1)</f>
        <v>-5.7149692322004952E-3</v>
      </c>
      <c r="H4" s="23">
        <f t="shared" si="0"/>
        <v>-2.8658887062063099E-2</v>
      </c>
    </row>
    <row r="5" spans="1:9" ht="15.6" x14ac:dyDescent="0.3">
      <c r="A5" s="2"/>
      <c r="B5" s="22" t="s">
        <v>3</v>
      </c>
      <c r="C5" s="38">
        <v>8013.1</v>
      </c>
      <c r="D5" s="38">
        <v>5542.3</v>
      </c>
      <c r="E5" s="38">
        <v>7298.8</v>
      </c>
      <c r="F5" s="13"/>
      <c r="G5" s="14">
        <f>SIGN(C5)*(D5/C5-1)</f>
        <v>-0.30834508492343793</v>
      </c>
      <c r="H5" s="23">
        <f t="shared" si="0"/>
        <v>0.31692618587950849</v>
      </c>
    </row>
    <row r="6" spans="1:9" ht="15.6" x14ac:dyDescent="0.3">
      <c r="A6" s="1"/>
      <c r="B6" s="22" t="s">
        <v>4</v>
      </c>
      <c r="C6" s="15">
        <v>5386.8</v>
      </c>
      <c r="D6" s="15">
        <v>5289.2</v>
      </c>
      <c r="E6" s="15">
        <v>6196.1</v>
      </c>
      <c r="F6" s="13"/>
      <c r="G6" s="14">
        <f>SIGN(C6)*(D6/C6-1)</f>
        <v>-1.8118363406846472E-2</v>
      </c>
      <c r="H6" s="23">
        <f t="shared" si="0"/>
        <v>0.17146260304015737</v>
      </c>
    </row>
    <row r="7" spans="1:9" ht="15.6" x14ac:dyDescent="0.3">
      <c r="A7" s="1"/>
      <c r="B7" s="24" t="s">
        <v>5</v>
      </c>
      <c r="C7" s="25">
        <v>35307.300000000003</v>
      </c>
      <c r="D7" s="25">
        <v>32405.4</v>
      </c>
      <c r="E7" s="25">
        <v>35294.6</v>
      </c>
      <c r="F7" s="26"/>
      <c r="G7" s="27">
        <f>SIGN(C7)*(D7/C7-1)</f>
        <v>-8.2189802108912358E-2</v>
      </c>
      <c r="H7" s="28">
        <f>SIGN(D7)*(E7/D7-1)</f>
        <v>8.9157979842865664E-2</v>
      </c>
    </row>
    <row r="8" spans="1:9" ht="15.6" x14ac:dyDescent="0.3">
      <c r="A8" s="1"/>
      <c r="B8" s="5"/>
      <c r="C8" s="6"/>
      <c r="D8" s="20"/>
      <c r="E8" s="20"/>
      <c r="F8" s="6"/>
    </row>
    <row r="9" spans="1:9" ht="15.6" x14ac:dyDescent="0.3">
      <c r="A9" s="1"/>
    </row>
    <row r="10" spans="1:9" ht="15.6" x14ac:dyDescent="0.3">
      <c r="A10" s="1"/>
    </row>
    <row r="11" spans="1:9" ht="15.6" x14ac:dyDescent="0.3">
      <c r="A11" s="2"/>
      <c r="B11" s="3"/>
      <c r="C11" s="3"/>
      <c r="D11" s="3"/>
      <c r="E11" s="3"/>
      <c r="F11" s="3"/>
      <c r="G11" s="3"/>
      <c r="H11" s="3"/>
    </row>
    <row r="12" spans="1:9" ht="15.6" x14ac:dyDescent="0.3">
      <c r="A12" s="1"/>
    </row>
    <row r="13" spans="1:9" ht="16.5" customHeight="1" x14ac:dyDescent="0.3">
      <c r="A13" s="1"/>
      <c r="B13" s="1"/>
      <c r="C13" s="5"/>
      <c r="D13" s="4"/>
      <c r="E13" s="1"/>
      <c r="F13" s="1"/>
      <c r="G13" s="1"/>
      <c r="H13" s="1"/>
    </row>
    <row r="14" spans="1:9" ht="15.6" x14ac:dyDescent="0.3">
      <c r="A14" s="1"/>
      <c r="B14" s="1"/>
      <c r="C14" s="1"/>
      <c r="D14" s="1"/>
      <c r="E14" s="1"/>
      <c r="F14" s="1"/>
      <c r="G14" s="1"/>
      <c r="H14" s="1"/>
    </row>
    <row r="15" spans="1:9" ht="15.6" x14ac:dyDescent="0.3">
      <c r="A15" s="1"/>
      <c r="B15" s="1"/>
      <c r="C15" s="1"/>
      <c r="D15" s="1"/>
      <c r="E15" s="1"/>
      <c r="F15" s="1"/>
      <c r="G15" s="1"/>
      <c r="H15" s="1"/>
    </row>
    <row r="16" spans="1:9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4"/>
      <c r="B18" s="4"/>
      <c r="C18" s="4"/>
      <c r="D18" s="1"/>
      <c r="E18" s="1"/>
      <c r="F18" s="1"/>
      <c r="G18" s="1"/>
      <c r="H18" s="1"/>
    </row>
    <row r="19" spans="1:8" ht="15.6" x14ac:dyDescent="0.3">
      <c r="A19" s="4"/>
      <c r="B19" s="4"/>
      <c r="C19" s="4"/>
      <c r="D19" s="1"/>
      <c r="E19" s="1"/>
      <c r="F19" s="1"/>
      <c r="G19" s="1"/>
      <c r="H19" s="1"/>
    </row>
    <row r="20" spans="1:8" ht="15.6" x14ac:dyDescent="0.3">
      <c r="A20" s="7"/>
      <c r="B20" s="5"/>
      <c r="C20" s="4"/>
      <c r="D20" s="1"/>
      <c r="E20" s="1"/>
      <c r="F20" s="1"/>
      <c r="G20" s="1"/>
      <c r="H20" s="1"/>
    </row>
    <row r="21" spans="1:8" ht="15.6" x14ac:dyDescent="0.3">
      <c r="A21" s="7"/>
      <c r="B21" s="5"/>
      <c r="C21" s="4"/>
      <c r="D21" s="1"/>
      <c r="E21" s="1"/>
      <c r="F21" s="1"/>
      <c r="G21" s="1"/>
      <c r="H21" s="1"/>
    </row>
    <row r="22" spans="1:8" ht="15.6" x14ac:dyDescent="0.3">
      <c r="A22" s="7"/>
      <c r="B22" s="5"/>
      <c r="C22" s="4"/>
      <c r="D22" s="1"/>
      <c r="E22" s="1"/>
      <c r="F22" s="1"/>
      <c r="G22" s="1"/>
      <c r="H22" s="1"/>
    </row>
    <row r="23" spans="1:8" ht="15.6" x14ac:dyDescent="0.3">
      <c r="A23" s="7"/>
      <c r="B23" s="5"/>
      <c r="C23" s="4"/>
      <c r="D23" s="1"/>
      <c r="E23" s="1"/>
      <c r="F23" s="1"/>
      <c r="G23" s="1"/>
      <c r="H23" s="1"/>
    </row>
    <row r="24" spans="1:8" ht="15.6" x14ac:dyDescent="0.3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="120" zoomScaleNormal="120" workbookViewId="0">
      <selection activeCell="I25" sqref="I25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5.88671875" customWidth="1"/>
    <col min="6" max="6" width="12.5546875" customWidth="1"/>
    <col min="7" max="7" width="12.44140625" customWidth="1"/>
    <col min="8" max="8" width="12.6640625" customWidth="1"/>
    <col min="9" max="9" width="11.44140625" customWidth="1"/>
    <col min="10" max="16384" width="11.44140625" hidden="1"/>
  </cols>
  <sheetData>
    <row r="1" spans="1:8" ht="14.4" customHeight="1" x14ac:dyDescent="0.3">
      <c r="C1" s="9"/>
      <c r="D1" s="21"/>
      <c r="E1" s="21"/>
    </row>
    <row r="2" spans="1:8" s="10" customFormat="1" ht="51" customHeight="1" x14ac:dyDescent="0.3">
      <c r="A2" s="11"/>
      <c r="B2" s="51" t="s">
        <v>6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ht="15.6" x14ac:dyDescent="0.3">
      <c r="A3" s="1"/>
      <c r="B3" s="22" t="s">
        <v>1</v>
      </c>
      <c r="C3" s="12">
        <v>7977.6</v>
      </c>
      <c r="D3" s="12">
        <v>7705.4</v>
      </c>
      <c r="E3" s="12">
        <v>8060.1</v>
      </c>
      <c r="F3" s="13"/>
      <c r="G3" s="14">
        <f>SIGN(C3)*(D3/C3-1)</f>
        <v>-3.4120537505014092E-2</v>
      </c>
      <c r="H3" s="23">
        <f>SIGN(D3)*(E3/D3-1)</f>
        <v>4.6032652425571863E-2</v>
      </c>
    </row>
    <row r="4" spans="1:8" ht="15.6" x14ac:dyDescent="0.3">
      <c r="A4" s="1"/>
      <c r="B4" s="22" t="s">
        <v>2</v>
      </c>
      <c r="C4" s="15">
        <v>4986.8999999999996</v>
      </c>
      <c r="D4" s="15">
        <v>4900.8</v>
      </c>
      <c r="E4" s="15">
        <v>4563.5</v>
      </c>
      <c r="F4" s="13"/>
      <c r="G4" s="14">
        <f t="shared" ref="G4:G7" si="0">SIGN(C4)*(D4/C4-1)</f>
        <v>-1.7265234915478489E-2</v>
      </c>
      <c r="H4" s="23">
        <f t="shared" ref="H4:H7" si="1">SIGN(D4)*(E4/D4-1)</f>
        <v>-6.882549787789749E-2</v>
      </c>
    </row>
    <row r="5" spans="1:8" ht="15.6" x14ac:dyDescent="0.3">
      <c r="A5" s="2"/>
      <c r="B5" s="22" t="s">
        <v>3</v>
      </c>
      <c r="C5" s="12">
        <v>4636.1000000000004</v>
      </c>
      <c r="D5" s="12">
        <v>2314.9</v>
      </c>
      <c r="E5" s="12">
        <v>3930.8</v>
      </c>
      <c r="F5" s="13"/>
      <c r="G5" s="14">
        <f t="shared" si="0"/>
        <v>-0.50067945040012085</v>
      </c>
      <c r="H5" s="23">
        <f t="shared" si="1"/>
        <v>0.69804311201347802</v>
      </c>
    </row>
    <row r="6" spans="1:8" ht="15.6" x14ac:dyDescent="0.3">
      <c r="A6" s="1"/>
      <c r="B6" s="22" t="s">
        <v>4</v>
      </c>
      <c r="C6" s="15">
        <v>3154.1</v>
      </c>
      <c r="D6" s="15">
        <v>2803.9</v>
      </c>
      <c r="E6" s="15">
        <v>3484.3</v>
      </c>
      <c r="F6" s="13"/>
      <c r="G6" s="14">
        <f t="shared" si="0"/>
        <v>-0.11103008782219959</v>
      </c>
      <c r="H6" s="23">
        <f t="shared" si="1"/>
        <v>0.24266200649095904</v>
      </c>
    </row>
    <row r="7" spans="1:8" ht="15.6" x14ac:dyDescent="0.3">
      <c r="A7" s="1"/>
      <c r="B7" s="24" t="s">
        <v>5</v>
      </c>
      <c r="C7" s="25">
        <v>20754.7</v>
      </c>
      <c r="D7" s="25">
        <v>17725</v>
      </c>
      <c r="E7" s="25">
        <v>20038.599999999999</v>
      </c>
      <c r="F7" s="26"/>
      <c r="G7" s="27">
        <f t="shared" si="0"/>
        <v>-0.1459765739808333</v>
      </c>
      <c r="H7" s="28">
        <f t="shared" si="1"/>
        <v>0.1305275035260931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5.6" x14ac:dyDescent="0.3">
      <c r="A25" s="1"/>
      <c r="B25" s="1"/>
      <c r="C25" s="1"/>
      <c r="D25" s="1"/>
      <c r="E25" s="1"/>
      <c r="F25" s="1"/>
      <c r="G25" s="1"/>
      <c r="H25" s="1"/>
    </row>
    <row r="26" spans="1:8" ht="15.6" hidden="1" x14ac:dyDescent="0.3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="120" zoomScaleNormal="120" workbookViewId="0">
      <selection activeCell="I25" sqref="I25"/>
    </sheetView>
  </sheetViews>
  <sheetFormatPr baseColWidth="10" defaultColWidth="0" defaultRowHeight="15" customHeight="1" zeroHeight="1" x14ac:dyDescent="0.3"/>
  <cols>
    <col min="1" max="1" width="11.44140625" customWidth="1"/>
    <col min="2" max="2" width="13.6640625" customWidth="1"/>
    <col min="3" max="4" width="16.109375" customWidth="1"/>
    <col min="5" max="5" width="15.6640625" customWidth="1"/>
    <col min="6" max="8" width="12.6640625" customWidth="1"/>
    <col min="9" max="9" width="11.44140625" customWidth="1"/>
    <col min="10" max="16384" width="11.44140625" hidden="1"/>
  </cols>
  <sheetData>
    <row r="1" spans="1:8" ht="14.4" x14ac:dyDescent="0.3">
      <c r="C1" s="9"/>
      <c r="D1" s="21"/>
      <c r="E1" s="21"/>
    </row>
    <row r="2" spans="1:8" s="4" customFormat="1" ht="51" customHeight="1" x14ac:dyDescent="0.3">
      <c r="A2" s="5"/>
      <c r="B2" s="52" t="s">
        <v>8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ht="15.6" x14ac:dyDescent="0.3">
      <c r="A3" s="1"/>
      <c r="B3" s="16" t="s">
        <v>1</v>
      </c>
      <c r="C3" s="12">
        <v>30157</v>
      </c>
      <c r="D3" s="12">
        <v>28232.1</v>
      </c>
      <c r="E3" s="12">
        <v>26786.7</v>
      </c>
      <c r="F3" s="13"/>
      <c r="G3" s="14">
        <f>D3/C3-1</f>
        <v>-6.3829293364724649E-2</v>
      </c>
      <c r="H3" s="14">
        <f>SIGN(D3)*(E3/D3-1)</f>
        <v>-5.1197041665338339E-2</v>
      </c>
    </row>
    <row r="4" spans="1:8" ht="15.6" x14ac:dyDescent="0.3">
      <c r="A4" s="1"/>
      <c r="B4" s="16" t="s">
        <v>2</v>
      </c>
      <c r="C4" s="15">
        <v>11953</v>
      </c>
      <c r="D4" s="15">
        <v>11075.8</v>
      </c>
      <c r="E4" s="15">
        <v>10246.4</v>
      </c>
      <c r="F4" s="13"/>
      <c r="G4" s="14">
        <f>D4/C4-1</f>
        <v>-7.3387434116958139E-2</v>
      </c>
      <c r="H4" s="14">
        <f t="shared" ref="H4:H6" si="0">SIGN(D4)*(E4/D4-1)</f>
        <v>-7.4883981292547697E-2</v>
      </c>
    </row>
    <row r="5" spans="1:8" ht="15.6" x14ac:dyDescent="0.3">
      <c r="A5" s="2"/>
      <c r="B5" s="16" t="s">
        <v>3</v>
      </c>
      <c r="C5" s="12">
        <v>8822</v>
      </c>
      <c r="D5" s="12">
        <v>6544.8</v>
      </c>
      <c r="E5" s="12">
        <v>7569.2</v>
      </c>
      <c r="F5" s="13"/>
      <c r="G5" s="14">
        <f t="shared" ref="G5:G6" si="1">D5/C5-1</f>
        <v>-0.25812740875085016</v>
      </c>
      <c r="H5" s="14">
        <f t="shared" si="0"/>
        <v>0.15652120767632316</v>
      </c>
    </row>
    <row r="6" spans="1:8" ht="15.6" x14ac:dyDescent="0.3">
      <c r="A6" s="1"/>
      <c r="B6" s="16" t="s">
        <v>4</v>
      </c>
      <c r="C6" s="15">
        <v>1589.6</v>
      </c>
      <c r="D6" s="15">
        <v>1034.2</v>
      </c>
      <c r="E6" s="15">
        <v>952.5</v>
      </c>
      <c r="F6" s="13"/>
      <c r="G6" s="14">
        <f t="shared" si="1"/>
        <v>-0.34939607448414689</v>
      </c>
      <c r="H6" s="14">
        <f t="shared" si="0"/>
        <v>-7.8998259524269976E-2</v>
      </c>
    </row>
    <row r="7" spans="1:8" ht="15.6" x14ac:dyDescent="0.3">
      <c r="A7" s="1"/>
      <c r="B7" s="17" t="s">
        <v>5</v>
      </c>
      <c r="C7" s="18">
        <v>52521.5</v>
      </c>
      <c r="D7" s="18">
        <v>46886.8</v>
      </c>
      <c r="E7" s="18">
        <v>45554.9</v>
      </c>
      <c r="F7" s="13"/>
      <c r="G7" s="19">
        <f>D7/C7-1</f>
        <v>-0.10728368382471931</v>
      </c>
      <c r="H7" s="19">
        <f>SIGN(D7)*(E7/D7-1)</f>
        <v>-2.8406715749421996E-2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="120" zoomScaleNormal="120" workbookViewId="0">
      <selection activeCell="I25" sqref="I25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6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9"/>
      <c r="D1" s="21"/>
      <c r="E1" s="21"/>
    </row>
    <row r="2" spans="1:8" s="4" customFormat="1" ht="51" customHeight="1" x14ac:dyDescent="0.3">
      <c r="A2" s="5"/>
      <c r="B2" s="53" t="s">
        <v>7</v>
      </c>
      <c r="C2" s="47" t="s">
        <v>16</v>
      </c>
      <c r="D2" s="47" t="s">
        <v>17</v>
      </c>
      <c r="E2" s="47" t="s">
        <v>18</v>
      </c>
      <c r="F2" s="47" t="s">
        <v>9</v>
      </c>
      <c r="G2" s="54" t="s">
        <v>10</v>
      </c>
      <c r="H2" s="55" t="s">
        <v>11</v>
      </c>
    </row>
    <row r="3" spans="1:8" ht="15.6" x14ac:dyDescent="0.3">
      <c r="A3" s="1"/>
      <c r="B3" s="29" t="s">
        <v>1</v>
      </c>
      <c r="C3" s="12">
        <v>29249.8</v>
      </c>
      <c r="D3" s="12">
        <v>26956.9</v>
      </c>
      <c r="E3" s="39">
        <v>25556.1</v>
      </c>
      <c r="F3" s="13"/>
      <c r="G3" s="14">
        <f>SIGN(C3)*(D3/C3-1)</f>
        <v>-7.8390279591655232E-2</v>
      </c>
      <c r="H3" s="30">
        <f>SIGN(D3)*(E3/D3-1)</f>
        <v>-5.196443211200108E-2</v>
      </c>
    </row>
    <row r="4" spans="1:8" ht="15.6" x14ac:dyDescent="0.3">
      <c r="A4" s="1"/>
      <c r="B4" s="29" t="s">
        <v>2</v>
      </c>
      <c r="C4" s="15">
        <v>11725.7</v>
      </c>
      <c r="D4" s="15">
        <v>10773.2</v>
      </c>
      <c r="E4" s="40">
        <v>9967.7000000000007</v>
      </c>
      <c r="F4" s="13"/>
      <c r="G4" s="14">
        <f t="shared" ref="G4:G7" si="0">SIGN(C4)*(D4/C4-1)</f>
        <v>-8.1231824112846129E-2</v>
      </c>
      <c r="H4" s="30">
        <f t="shared" ref="H4:H7" si="1">SIGN(D4)*(E4/D4-1)</f>
        <v>-7.4768870901867568E-2</v>
      </c>
    </row>
    <row r="5" spans="1:8" ht="15.6" x14ac:dyDescent="0.3">
      <c r="A5" s="2"/>
      <c r="B5" s="29" t="s">
        <v>3</v>
      </c>
      <c r="C5" s="12">
        <v>8748.1</v>
      </c>
      <c r="D5" s="12">
        <v>6301.5</v>
      </c>
      <c r="E5" s="39">
        <v>7177.9</v>
      </c>
      <c r="F5" s="13"/>
      <c r="G5" s="14">
        <f>SIGN(C5)*(D5/C5-1)</f>
        <v>-0.27967215738274598</v>
      </c>
      <c r="H5" s="30">
        <f>SIGN(D5)*(E5/D5-1)</f>
        <v>0.13907799730222958</v>
      </c>
    </row>
    <row r="6" spans="1:8" ht="15.6" x14ac:dyDescent="0.3">
      <c r="A6" s="1"/>
      <c r="B6" s="29" t="s">
        <v>4</v>
      </c>
      <c r="C6" s="15">
        <v>974.1</v>
      </c>
      <c r="D6" s="15">
        <v>283.60000000000002</v>
      </c>
      <c r="E6" s="40">
        <v>434.7</v>
      </c>
      <c r="F6" s="13"/>
      <c r="G6" s="14">
        <f>SIGN(C6)*(D6/C6-1)</f>
        <v>-0.70885946001437228</v>
      </c>
      <c r="H6" s="30">
        <f>SIGN(D6)*(E6/D6-1)</f>
        <v>0.53279266572637507</v>
      </c>
    </row>
    <row r="7" spans="1:8" ht="15.6" x14ac:dyDescent="0.3">
      <c r="A7" s="1"/>
      <c r="B7" s="31" t="s">
        <v>5</v>
      </c>
      <c r="C7" s="32">
        <v>50697.599999999999</v>
      </c>
      <c r="D7" s="32">
        <v>44315.199999999997</v>
      </c>
      <c r="E7" s="32">
        <v>43136.5</v>
      </c>
      <c r="F7" s="33"/>
      <c r="G7" s="34">
        <f t="shared" si="0"/>
        <v>-0.12589156094174081</v>
      </c>
      <c r="H7" s="35">
        <f t="shared" si="1"/>
        <v>-2.6598097266851917E-2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DRF</vt:lpstr>
      <vt:lpstr>DRI</vt:lpstr>
      <vt:lpstr>DEPENSES TOTALES</vt:lpstr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'DEPENSES TOTALES'!Zone_d_impression</vt:lpstr>
      <vt:lpstr>DRF!Zone_d_impression</vt:lpstr>
      <vt:lpstr>DRI!Zone_d_impression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Delphine Cintelli</cp:lastModifiedBy>
  <cp:lastPrinted>2025-07-17T16:48:37Z</cp:lastPrinted>
  <dcterms:created xsi:type="dcterms:W3CDTF">2022-12-09T09:55:56Z</dcterms:created>
  <dcterms:modified xsi:type="dcterms:W3CDTF">2026-02-06T11:28:26Z</dcterms:modified>
</cp:coreProperties>
</file>