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QUETAGE\REQUETES RECURRENTES\SPOCC\SMCL\Situation mensuelle Coll loc\SMCL 2025\8. SMCL 2025 - décembre\"/>
    </mc:Choice>
  </mc:AlternateContent>
  <bookViews>
    <workbookView xWindow="0" yWindow="0" windowWidth="13845" windowHeight="7200" tabRatio="810" activeTab="3"/>
  </bookViews>
  <sheets>
    <sheet name="DRF" sheetId="11" r:id="rId1"/>
    <sheet name="DRI" sheetId="10" r:id="rId2"/>
    <sheet name="DEPENSES TOTALES" sheetId="9" r:id="rId3"/>
    <sheet name="CAF BRUTE" sheetId="1" r:id="rId4"/>
    <sheet name="CAF NETTE" sheetId="2" r:id="rId5"/>
    <sheet name="TRESORERIE brute" sheetId="4" r:id="rId6"/>
    <sheet name="TRESORERIE nette" sheetId="3" r:id="rId7"/>
  </sheets>
  <definedNames>
    <definedName name="_AMO_UniqueIdentifier" hidden="1">"'b9e49ab9-3724-4ab5-b34f-c3d2a4ecefd3'"</definedName>
    <definedName name="_xlnm.Print_Area" localSheetId="3">'CAF BRUTE'!$A$1:$I$24</definedName>
    <definedName name="_xlnm.Print_Area" localSheetId="4">'CAF NETTE'!$A$1:$I$25</definedName>
    <definedName name="_xlnm.Print_Area" localSheetId="2">'DEPENSES TOTALES'!$A$1:$I$19</definedName>
    <definedName name="_xlnm.Print_Area" localSheetId="0">DRF!$A$1:$I$19</definedName>
    <definedName name="_xlnm.Print_Area" localSheetId="1">DRI!$A$1:$I$19</definedName>
    <definedName name="_xlnm.Print_Area" localSheetId="5">'TRESORERIE brute'!$A$1:$I$25</definedName>
    <definedName name="_xlnm.Print_Area" localSheetId="6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G7" i="11"/>
  <c r="H6" i="11"/>
  <c r="G6" i="11"/>
  <c r="H5" i="11"/>
  <c r="G5" i="11"/>
  <c r="H4" i="11"/>
  <c r="G4" i="11"/>
  <c r="H3" i="11"/>
  <c r="G3" i="11"/>
  <c r="G7" i="10"/>
  <c r="G6" i="2" l="1"/>
  <c r="H3" i="1" l="1"/>
  <c r="G3" i="1" l="1"/>
  <c r="H7" i="10" l="1"/>
  <c r="H6" i="10"/>
  <c r="G6" i="10"/>
  <c r="H5" i="10"/>
  <c r="G5" i="10"/>
  <c r="H4" i="10"/>
  <c r="G4" i="10"/>
  <c r="H3" i="10"/>
  <c r="G3" i="10"/>
  <c r="H7" i="9" l="1"/>
  <c r="G7" i="9"/>
  <c r="H6" i="9"/>
  <c r="G6" i="9"/>
  <c r="H5" i="9"/>
  <c r="G5" i="9"/>
  <c r="H4" i="9"/>
  <c r="G4" i="9"/>
  <c r="H3" i="9"/>
  <c r="G3" i="9"/>
  <c r="H5" i="3" l="1"/>
  <c r="G5" i="3"/>
  <c r="G6" i="3" l="1"/>
  <c r="G3" i="3"/>
  <c r="G7" i="4"/>
  <c r="G4" i="4"/>
  <c r="G6" i="4"/>
  <c r="G5" i="4"/>
  <c r="G3" i="4"/>
  <c r="G7" i="3"/>
  <c r="G4" i="3"/>
  <c r="G7" i="2"/>
  <c r="G5" i="2"/>
  <c r="G4" i="2"/>
  <c r="G3" i="2"/>
  <c r="G7" i="1"/>
  <c r="G6" i="1"/>
  <c r="G5" i="1"/>
  <c r="G4" i="1"/>
  <c r="H3" i="3"/>
  <c r="H7" i="3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<sst xmlns="http://schemas.openxmlformats.org/spreadsheetml/2006/main" count="85" uniqueCount="19">
  <si>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</si>
  <si>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</si>
  <si>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</si>
  <si>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</si>
  <si>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</si>
  <si>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</si>
  <si>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</si>
  <si>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</si>
  <si>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</si>
  <si>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sur la période 2023-2025</t>
  </si>
  <si>
    <t>Évolution 2024/2023</t>
  </si>
  <si>
    <t>Evolution 2025/2024</t>
  </si>
  <si>
    <t>Dépenses totales en M€</t>
  </si>
  <si>
    <t>Dépenses Totales = Dépenses réelles de fonctionnement + Dépenses réelles d'investissement hors remboursement d'emprunt</t>
  </si>
  <si>
    <t>Dépenses réelles d'investissement (DRI) en M€</t>
  </si>
  <si>
    <t>Dépenses réelles de fonctionnement (DRF) en M€</t>
  </si>
  <si>
    <t>Exécution 2023
à fin décembre 2023</t>
  </si>
  <si>
    <t>Exécution 2024
à fin décembre 2024</t>
  </si>
  <si>
    <t>Exécution 2025
à fin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</si>
</sst>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.00\ [$€-40C];[Red]\-#,##0.00\ [$€-40C]"/>
    <numFmt numFmtId="166" formatCode="0.0%"/>
    <numFmt numFmtId="167" formatCode="_(* #,##0.00_);_(* \(#,##0.00\);_(* &quot;-&quot;??_);_(@_)"/>
    <numFmt numFmtId="168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17600024414813E-2"/>
      </left>
      <right/>
      <top style="thin">
        <color theme="2" tint="-0.24994659260841701"/>
      </top>
      <bottom style="thin">
        <color theme="2" tint="-9.9948118533890809E-2"/>
      </bottom>
      <diagonal/>
    </border>
  </borders>
  <cellStyleXfs count="31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5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0" fillId="0" borderId="1" xfId="0" applyNumberFormat="1" applyFont="1" applyFill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166" fontId="12" fillId="6" borderId="1" xfId="2" applyNumberFormat="1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3" fontId="9" fillId="0" borderId="1" xfId="0" quotePrefix="1" applyNumberFormat="1" applyFont="1" applyFill="1" applyBorder="1" applyAlignment="1">
      <alignment horizontal="right" vertical="center"/>
    </xf>
    <xf numFmtId="166" fontId="13" fillId="6" borderId="1" xfId="2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6" borderId="6" xfId="0" applyFont="1" applyFill="1" applyBorder="1" applyAlignment="1">
      <alignment vertical="center"/>
    </xf>
    <xf numFmtId="166" fontId="12" fillId="6" borderId="7" xfId="2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3" fontId="9" fillId="0" borderId="9" xfId="0" quotePrefix="1" applyNumberFormat="1" applyFont="1" applyFill="1" applyBorder="1" applyAlignment="1">
      <alignment horizontal="right" vertical="center"/>
    </xf>
    <xf numFmtId="3" fontId="9" fillId="6" borderId="9" xfId="0" applyNumberFormat="1" applyFont="1" applyFill="1" applyBorder="1" applyAlignment="1">
      <alignment vertical="center"/>
    </xf>
    <xf numFmtId="166" fontId="13" fillId="6" borderId="9" xfId="2" applyNumberFormat="1" applyFont="1" applyFill="1" applyBorder="1" applyAlignment="1">
      <alignment vertical="center"/>
    </xf>
    <xf numFmtId="166" fontId="13" fillId="6" borderId="10" xfId="2" applyNumberFormat="1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166" fontId="12" fillId="6" borderId="15" xfId="2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3" fontId="9" fillId="0" borderId="17" xfId="0" quotePrefix="1" applyNumberFormat="1" applyFont="1" applyFill="1" applyBorder="1" applyAlignment="1">
      <alignment horizontal="right" vertical="center"/>
    </xf>
    <xf numFmtId="3" fontId="9" fillId="6" borderId="17" xfId="0" applyNumberFormat="1" applyFont="1" applyFill="1" applyBorder="1" applyAlignment="1">
      <alignment vertical="center"/>
    </xf>
    <xf numFmtId="166" fontId="13" fillId="6" borderId="17" xfId="2" applyNumberFormat="1" applyFont="1" applyFill="1" applyBorder="1" applyAlignment="1">
      <alignment vertical="center"/>
    </xf>
    <xf numFmtId="166" fontId="13" fillId="6" borderId="18" xfId="2" applyNumberFormat="1" applyFont="1" applyFill="1" applyBorder="1" applyAlignment="1">
      <alignment vertical="center"/>
    </xf>
    <xf numFmtId="0" fontId="14" fillId="0" borderId="0" xfId="0" applyFont="1"/>
    <xf numFmtId="168" fontId="0" fillId="0" borderId="0" xfId="30" applyNumberFormat="1" applyFont="1"/>
    <xf numFmtId="3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quotePrefix="1" applyNumberFormat="1" applyFont="1" applyBorder="1" applyAlignment="1">
      <alignment horizontal="right" vertical="center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7" fillId="0" borderId="0" xfId="0" applyNumberFormat="1" applyFont="1"/>
    <xf numFmtId="0" fontId="16" fillId="0" borderId="0" xfId="0" applyFont="1"/>
    <xf numFmtId="0" fontId="10" fillId="0" borderId="0" xfId="0" applyFont="1"/>
    <xf numFmtId="0" fontId="18" fillId="5" borderId="4" xfId="26" applyFont="1" applyFill="1" applyBorder="1" applyAlignment="1">
      <alignment horizontal="center" vertical="center" wrapText="1"/>
    </xf>
    <xf numFmtId="0" fontId="19" fillId="5" borderId="4" xfId="26" applyFont="1" applyFill="1" applyBorder="1" applyAlignment="1">
      <alignment horizontal="center" vertical="center" wrapText="1"/>
    </xf>
    <xf numFmtId="0" fontId="19" fillId="5" borderId="3" xfId="26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9" fillId="5" borderId="12" xfId="26" applyFont="1" applyFill="1" applyBorder="1" applyAlignment="1">
      <alignment horizontal="center" vertical="center" wrapText="1"/>
    </xf>
    <xf numFmtId="0" fontId="19" fillId="5" borderId="13" xfId="26" applyFont="1" applyFill="1" applyBorder="1" applyAlignment="1">
      <alignment horizontal="center" vertical="center" wrapText="1"/>
    </xf>
  </cellXfs>
  <cellStyles count="31">
    <cellStyle name="En-tête" xfId="5"/>
    <cellStyle name="Milliers" xfId="30" builtinId="3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8887.4</c:v>
                </c:pt>
                <c:pt idx="1">
                  <c:v>8399</c:v>
                </c:pt>
                <c:pt idx="2">
                  <c:v>10248.200000000001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5684.8</c:v>
                </c:pt>
                <c:pt idx="1">
                  <c:v>5486</c:v>
                </c:pt>
                <c:pt idx="2">
                  <c:v>5845.7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dLbl>
              <c:idx val="1"/>
              <c:layout>
                <c:manualLayout>
                  <c:x val="0"/>
                  <c:y val="2.0525106568939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59-42A0-A527-BCBCE772A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6225.1</c:v>
                </c:pt>
                <c:pt idx="1">
                  <c:v>3154.1</c:v>
                </c:pt>
                <c:pt idx="2">
                  <c:v>4833.5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4121.1000000000004</c:v>
                </c:pt>
                <c:pt idx="1">
                  <c:v>3879.9</c:v>
                </c:pt>
                <c:pt idx="2">
                  <c:v>4491.8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2948.8</c:v>
                </c:pt>
                <c:pt idx="1">
                  <c:v>2426.9</c:v>
                </c:pt>
                <c:pt idx="2">
                  <c:v>4196.5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3392</c:v>
                </c:pt>
                <c:pt idx="1">
                  <c:v>3101.1</c:v>
                </c:pt>
                <c:pt idx="2">
                  <c:v>3368.7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3044.7</c:v>
                </c:pt>
                <c:pt idx="1">
                  <c:v>120</c:v>
                </c:pt>
                <c:pt idx="2">
                  <c:v>1643.8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1917</c:v>
                </c:pt>
                <c:pt idx="1">
                  <c:v>1476.8</c:v>
                </c:pt>
                <c:pt idx="2">
                  <c:v>1812.2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312309688482239"/>
          <c:y val="7.2541131646008061E-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1575.5</c:v>
                </c:pt>
                <c:pt idx="1">
                  <c:v>1033.5999999999999</c:v>
                </c:pt>
                <c:pt idx="2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8381.7999999999993</c:v>
                </c:pt>
                <c:pt idx="1">
                  <c:v>6330.9</c:v>
                </c:pt>
                <c:pt idx="2">
                  <c:v>7151.2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11684.2</c:v>
                </c:pt>
                <c:pt idx="1">
                  <c:v>10918.2</c:v>
                </c:pt>
                <c:pt idx="2">
                  <c:v>10195.700000000001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30017.8</c:v>
                </c:pt>
                <c:pt idx="1">
                  <c:v>28187.8</c:v>
                </c:pt>
                <c:pt idx="2">
                  <c:v>26745.8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853.2</c:v>
                </c:pt>
                <c:pt idx="1">
                  <c:v>283</c:v>
                </c:pt>
                <c:pt idx="2">
                  <c:v>173.1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8281.9</c:v>
                </c:pt>
                <c:pt idx="1">
                  <c:v>5926.1</c:v>
                </c:pt>
                <c:pt idx="2">
                  <c:v>6603.2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11341</c:v>
                </c:pt>
                <c:pt idx="1">
                  <c:v>10527.5</c:v>
                </c:pt>
                <c:pt idx="2">
                  <c:v>9759.2999999999993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à fin décembre 2023</c:v>
                </c:pt>
                <c:pt idx="1">
                  <c:v>Exécution 2024
à fin décembre 2024</c:v>
                </c:pt>
                <c:pt idx="2">
                  <c:v>Exécution 2025
à fin décembre 2025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29046.799999999999</c:v>
                </c:pt>
                <c:pt idx="1">
                  <c:v>26868.7</c:v>
                </c:pt>
                <c:pt idx="2">
                  <c:v>25463.9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321982</xdr:colOff>
      <xdr:row>8</xdr:row>
      <xdr:rowOff>24078</xdr:rowOff>
    </xdr:from>
    <xdr:to>
      <xdr:col>7</xdr:col>
      <xdr:colOff>527050</xdr:colOff>
      <xdr:row>23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102301</xdr:rowOff>
    </xdr:from>
    <xdr:to>
      <xdr:col>7</xdr:col>
      <xdr:colOff>390975</xdr:colOff>
      <xdr:row>23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7</xdr:row>
      <xdr:rowOff>195690</xdr:rowOff>
    </xdr:from>
    <xdr:to>
      <xdr:col>7</xdr:col>
      <xdr:colOff>240480</xdr:colOff>
      <xdr:row>23</xdr:row>
      <xdr:rowOff>59100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122" zoomScaleNormal="122" workbookViewId="0"/>
  </sheetViews>
  <sheetFormatPr baseColWidth="10" defaultColWidth="0" defaultRowHeight="15" customHeight="1" zeroHeight="1" x14ac:dyDescent="0.25"/>
  <cols>
    <col min="1" max="1" width="11.42578125" customWidth="1"/>
    <col min="2" max="2" width="18.42578125" customWidth="1"/>
    <col min="3" max="5" width="15.85546875" customWidth="1"/>
    <col min="6" max="6" width="12.28515625" customWidth="1"/>
    <col min="7" max="8" width="12.7109375" customWidth="1"/>
    <col min="9" max="9" width="11.42578125" customWidth="1"/>
    <col min="10" max="10" width="0" hidden="1" customWidth="1"/>
    <col min="11" max="16383" width="11.42578125" hidden="1"/>
    <col min="16384" max="16384" width="11.42578125" hidden="1" customWidth="1"/>
  </cols>
  <sheetData>
    <row r="1" spans="1:8" x14ac:dyDescent="0.25">
      <c r="C1" s="21"/>
      <c r="D1" s="21"/>
      <c r="E1" s="21"/>
    </row>
    <row r="2" spans="1:8" s="4" customFormat="1" ht="58.5" customHeight="1" x14ac:dyDescent="0.25">
      <c r="A2" s="5"/>
      <c r="B2" s="50" t="s">
        <v>15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25">
      <c r="A3" s="5"/>
      <c r="B3" s="22" t="s">
        <v>1</v>
      </c>
      <c r="C3" s="38">
        <v>76176.800000000003</v>
      </c>
      <c r="D3" s="38">
        <v>79833.2</v>
      </c>
      <c r="E3" s="38">
        <v>81474.7</v>
      </c>
      <c r="F3" s="13"/>
      <c r="G3" s="14">
        <f>SIGN(C3)*(D3/C3-1)</f>
        <v>4.7998865796410328E-2</v>
      </c>
      <c r="H3" s="23">
        <f>SIGN(D3)*(E3/D3-1)</f>
        <v>2.056162097974279E-2</v>
      </c>
    </row>
    <row r="4" spans="1:8" s="4" customFormat="1" ht="18.75" customHeight="1" x14ac:dyDescent="0.25">
      <c r="A4" s="5"/>
      <c r="B4" s="22" t="s">
        <v>2</v>
      </c>
      <c r="C4" s="15">
        <v>25655.599999999999</v>
      </c>
      <c r="D4" s="15">
        <v>27390.5</v>
      </c>
      <c r="E4" s="15">
        <v>28340</v>
      </c>
      <c r="F4" s="13"/>
      <c r="G4" s="14">
        <f t="shared" ref="G4:H4" si="0">SIGN(C4)*(D4/C4-1)</f>
        <v>6.7622663278192663E-2</v>
      </c>
      <c r="H4" s="23">
        <f t="shared" si="0"/>
        <v>3.4665303663679037E-2</v>
      </c>
    </row>
    <row r="5" spans="1:8" s="4" customFormat="1" ht="18.75" customHeight="1" x14ac:dyDescent="0.25">
      <c r="A5" s="42"/>
      <c r="B5" s="22" t="s">
        <v>3</v>
      </c>
      <c r="C5" s="38">
        <v>61056.4</v>
      </c>
      <c r="D5" s="38">
        <v>63692.1</v>
      </c>
      <c r="E5" s="38">
        <v>64349.599999999999</v>
      </c>
      <c r="F5" s="13"/>
      <c r="G5" s="14">
        <f>SIGN(C5)*(D5/C5-1)</f>
        <v>4.3168283750761649E-2</v>
      </c>
      <c r="H5" s="23">
        <f>SIGN(D5)*(E5/D5-1)</f>
        <v>1.0323101295137027E-2</v>
      </c>
    </row>
    <row r="6" spans="1:8" s="4" customFormat="1" ht="18.75" customHeight="1" x14ac:dyDescent="0.25">
      <c r="A6" s="5"/>
      <c r="B6" s="22" t="s">
        <v>4</v>
      </c>
      <c r="C6" s="15">
        <v>23250.9</v>
      </c>
      <c r="D6" s="15">
        <v>24204.7</v>
      </c>
      <c r="E6" s="15">
        <v>24384.6</v>
      </c>
      <c r="F6" s="13"/>
      <c r="G6" s="14">
        <f t="shared" ref="G6:H7" si="1">SIGN(C6)*(D6/C6-1)</f>
        <v>4.1022067962960485E-2</v>
      </c>
      <c r="H6" s="23">
        <f t="shared" si="1"/>
        <v>7.4324408069506021E-3</v>
      </c>
    </row>
    <row r="7" spans="1:8" s="43" customFormat="1" ht="18.75" customHeight="1" x14ac:dyDescent="0.25">
      <c r="A7" s="42"/>
      <c r="B7" s="24" t="s">
        <v>5</v>
      </c>
      <c r="C7" s="25">
        <v>186139.8</v>
      </c>
      <c r="D7" s="25">
        <v>195120.5</v>
      </c>
      <c r="E7" s="25">
        <v>198549</v>
      </c>
      <c r="F7" s="26"/>
      <c r="G7" s="27">
        <f>SIGN(C7)*(D7/C7-1)</f>
        <v>4.8247070212818599E-2</v>
      </c>
      <c r="H7" s="28">
        <f t="shared" si="1"/>
        <v>1.7571193185749401E-2</v>
      </c>
    </row>
    <row r="8" spans="1:8" ht="15.75" x14ac:dyDescent="0.25">
      <c r="A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8"/>
      <c r="D9" s="8"/>
      <c r="E9" s="8"/>
      <c r="F9" s="1"/>
      <c r="G9" s="1"/>
      <c r="H9" s="1"/>
    </row>
    <row r="10" spans="1:8" ht="15.75" x14ac:dyDescent="0.25">
      <c r="A10" s="45"/>
      <c r="C10" s="44"/>
      <c r="D10" s="44"/>
      <c r="E10" s="44"/>
      <c r="F10" s="1"/>
      <c r="G10" s="1"/>
      <c r="H10" s="1"/>
    </row>
    <row r="11" spans="1:8" ht="15.75" x14ac:dyDescent="0.25">
      <c r="A11" s="2"/>
      <c r="B11" s="2"/>
      <c r="C11" s="41"/>
      <c r="D11" s="41"/>
      <c r="E11" s="41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DRF!C5:E5</xm:f>
              <xm:sqref>F5</xm:sqref>
            </x14:sparkline>
            <x14:sparkline>
              <xm:f>DRF!C6:E6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DRF!C3:E3</xm:f>
              <xm:sqref>F3</xm:sqref>
            </x14:sparkline>
            <x14:sparkline>
              <xm:f>DRF!C4:E4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DRF!C7:E7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122" zoomScaleNormal="122" workbookViewId="0"/>
  </sheetViews>
  <sheetFormatPr baseColWidth="10" defaultColWidth="0" defaultRowHeight="15" customHeight="1" zeroHeight="1" x14ac:dyDescent="0.25"/>
  <cols>
    <col min="1" max="1" width="11.42578125" customWidth="1"/>
    <col min="2" max="2" width="18.42578125" customWidth="1"/>
    <col min="3" max="5" width="15.85546875" customWidth="1"/>
    <col min="6" max="6" width="12.28515625" customWidth="1"/>
    <col min="7" max="8" width="12.7109375" customWidth="1"/>
    <col min="9" max="9" width="11.42578125" customWidth="1"/>
    <col min="10" max="10" width="0" hidden="1" customWidth="1"/>
    <col min="11" max="16383" width="11.42578125" hidden="1"/>
    <col min="16384" max="16384" width="11.42578125" hidden="1" customWidth="1"/>
  </cols>
  <sheetData>
    <row r="1" spans="1:8" x14ac:dyDescent="0.25">
      <c r="C1" s="21"/>
      <c r="D1" s="21"/>
      <c r="E1" s="21"/>
    </row>
    <row r="2" spans="1:8" s="4" customFormat="1" ht="58.5" customHeight="1" x14ac:dyDescent="0.25">
      <c r="A2" s="5"/>
      <c r="B2" s="50" t="s">
        <v>14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25">
      <c r="A3" s="5"/>
      <c r="B3" s="22" t="s">
        <v>1</v>
      </c>
      <c r="C3" s="38">
        <v>32127.5</v>
      </c>
      <c r="D3" s="38">
        <v>34823.199999999997</v>
      </c>
      <c r="E3" s="38">
        <v>36766.400000000001</v>
      </c>
      <c r="F3" s="13"/>
      <c r="G3" s="14">
        <f>SIGN(C3)*(D3/C3-1)</f>
        <v>8.3906310792934313E-2</v>
      </c>
      <c r="H3" s="23">
        <f>SIGN(D3)*(E3/D3-1)</f>
        <v>5.5801879206965666E-2</v>
      </c>
    </row>
    <row r="4" spans="1:8" s="4" customFormat="1" ht="18.75" customHeight="1" x14ac:dyDescent="0.25">
      <c r="A4" s="5"/>
      <c r="B4" s="22" t="s">
        <v>2</v>
      </c>
      <c r="C4" s="15">
        <v>13386.8</v>
      </c>
      <c r="D4" s="15">
        <v>14984</v>
      </c>
      <c r="E4" s="15">
        <v>16205.8</v>
      </c>
      <c r="F4" s="13"/>
      <c r="G4" s="14">
        <f t="shared" ref="G4:H4" si="0">SIGN(C4)*(D4/C4-1)</f>
        <v>0.11931156064182624</v>
      </c>
      <c r="H4" s="23">
        <f t="shared" si="0"/>
        <v>8.154030966364112E-2</v>
      </c>
    </row>
    <row r="5" spans="1:8" s="4" customFormat="1" ht="18.75" customHeight="1" x14ac:dyDescent="0.25">
      <c r="A5" s="42"/>
      <c r="B5" s="22" t="s">
        <v>3</v>
      </c>
      <c r="C5" s="38">
        <v>15275.9</v>
      </c>
      <c r="D5" s="38">
        <v>14833.6</v>
      </c>
      <c r="E5" s="38">
        <v>14146.6</v>
      </c>
      <c r="F5" s="13"/>
      <c r="G5" s="14">
        <f>SIGN(C5)*(D5/C5-1)</f>
        <v>-2.8954104177167928E-2</v>
      </c>
      <c r="H5" s="23">
        <f>SIGN(D5)*(E5/D5-1)</f>
        <v>-4.6313774134397634E-2</v>
      </c>
    </row>
    <row r="6" spans="1:8" s="4" customFormat="1" ht="18.75" customHeight="1" x14ac:dyDescent="0.25">
      <c r="A6" s="5"/>
      <c r="B6" s="22" t="s">
        <v>4</v>
      </c>
      <c r="C6" s="15">
        <v>15505</v>
      </c>
      <c r="D6" s="15">
        <v>16822.099999999999</v>
      </c>
      <c r="E6" s="15">
        <v>15625.4</v>
      </c>
      <c r="F6" s="13"/>
      <c r="G6" s="14">
        <f t="shared" ref="G6:H7" si="1">SIGN(C6)*(D6/C6-1)</f>
        <v>8.4946791357626505E-2</v>
      </c>
      <c r="H6" s="23">
        <f t="shared" si="1"/>
        <v>-7.1138561772905784E-2</v>
      </c>
    </row>
    <row r="7" spans="1:8" s="43" customFormat="1" ht="18.75" customHeight="1" x14ac:dyDescent="0.25">
      <c r="A7" s="42"/>
      <c r="B7" s="24" t="s">
        <v>5</v>
      </c>
      <c r="C7" s="25">
        <v>76295.199999999997</v>
      </c>
      <c r="D7" s="25">
        <v>81462.899999999994</v>
      </c>
      <c r="E7" s="25">
        <v>82744.2</v>
      </c>
      <c r="F7" s="26"/>
      <c r="G7" s="27">
        <f>SIGN(C7)*(D7/C7-1)</f>
        <v>6.7732963541611957E-2</v>
      </c>
      <c r="H7" s="28">
        <f t="shared" si="1"/>
        <v>1.5728632297647094E-2</v>
      </c>
    </row>
    <row r="8" spans="1:8" ht="15.75" x14ac:dyDescent="0.25">
      <c r="A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8"/>
      <c r="D9" s="8"/>
      <c r="E9" s="8"/>
      <c r="F9" s="1"/>
      <c r="G9" s="1"/>
      <c r="H9" s="1"/>
    </row>
    <row r="10" spans="1:8" ht="15.75" x14ac:dyDescent="0.25">
      <c r="A10" s="45"/>
      <c r="C10" s="44"/>
      <c r="D10" s="44"/>
      <c r="E10" s="44"/>
      <c r="F10" s="1"/>
      <c r="G10" s="1"/>
      <c r="H10" s="1"/>
    </row>
    <row r="11" spans="1:8" ht="15.75" x14ac:dyDescent="0.25">
      <c r="A11" s="2"/>
      <c r="B11" s="2"/>
      <c r="C11" s="41"/>
      <c r="D11" s="41"/>
      <c r="E11" s="41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DRI!C3:E3</xm:f>
              <xm:sqref>F3</xm:sqref>
            </x14:sparkline>
            <x14:sparkline>
              <xm:f>DRI!C4:E4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DRI!C5:E5</xm:f>
              <xm:sqref>F5</xm:sqref>
            </x14:sparkline>
            <x14:sparkline>
              <xm:f>DRI!C6:E6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120" zoomScaleNormal="120" workbookViewId="0"/>
  </sheetViews>
  <sheetFormatPr baseColWidth="10" defaultColWidth="0" defaultRowHeight="15" customHeight="1" zeroHeight="1" x14ac:dyDescent="0.25"/>
  <cols>
    <col min="1" max="1" width="11.42578125" customWidth="1"/>
    <col min="2" max="2" width="17" customWidth="1"/>
    <col min="3" max="5" width="15.85546875" customWidth="1"/>
    <col min="6" max="8" width="12.7109375" customWidth="1"/>
    <col min="9" max="9" width="11.42578125" customWidth="1"/>
    <col min="10" max="10" width="0" hidden="1" customWidth="1"/>
    <col min="11" max="16383" width="11.42578125" hidden="1"/>
    <col min="16384" max="16384" width="11.42578125" hidden="1" customWidth="1"/>
  </cols>
  <sheetData>
    <row r="1" spans="1:8" x14ac:dyDescent="0.25">
      <c r="C1" s="21"/>
      <c r="D1" s="21"/>
      <c r="E1" s="21"/>
    </row>
    <row r="2" spans="1:8" s="4" customFormat="1" ht="51" customHeight="1" x14ac:dyDescent="0.25">
      <c r="A2" s="5"/>
      <c r="B2" s="50" t="s">
        <v>12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s="4" customFormat="1" ht="18.75" customHeight="1" x14ac:dyDescent="0.25">
      <c r="A3" s="5"/>
      <c r="B3" s="22" t="s">
        <v>1</v>
      </c>
      <c r="C3" s="38">
        <v>102365.8</v>
      </c>
      <c r="D3" s="38">
        <v>108684.2</v>
      </c>
      <c r="E3" s="38">
        <v>112189.7</v>
      </c>
      <c r="F3" s="13"/>
      <c r="G3" s="14">
        <f>SIGN(C3)*(D3/C3-1)</f>
        <v>6.1723739764647956E-2</v>
      </c>
      <c r="H3" s="23">
        <f>SIGN(D3)*(E3/D3-1)</f>
        <v>3.2253998281258855E-2</v>
      </c>
    </row>
    <row r="4" spans="1:8" s="4" customFormat="1" ht="18.75" customHeight="1" x14ac:dyDescent="0.25">
      <c r="A4" s="5"/>
      <c r="B4" s="22" t="s">
        <v>2</v>
      </c>
      <c r="C4" s="15">
        <v>36749.599999999999</v>
      </c>
      <c r="D4" s="15">
        <v>39989.5</v>
      </c>
      <c r="E4" s="15">
        <v>42069</v>
      </c>
      <c r="F4" s="13"/>
      <c r="G4" s="14">
        <f t="shared" ref="G4:H4" si="0">SIGN(C4)*(D4/C4-1)</f>
        <v>8.8161503798680929E-2</v>
      </c>
      <c r="H4" s="23">
        <f t="shared" si="0"/>
        <v>5.200115030195418E-2</v>
      </c>
    </row>
    <row r="5" spans="1:8" s="4" customFormat="1" ht="18.75" customHeight="1" x14ac:dyDescent="0.25">
      <c r="A5" s="42"/>
      <c r="B5" s="22" t="s">
        <v>3</v>
      </c>
      <c r="C5" s="38">
        <v>73151.399999999994</v>
      </c>
      <c r="D5" s="38">
        <v>75492.100000000006</v>
      </c>
      <c r="E5" s="38">
        <v>75306.600000000006</v>
      </c>
      <c r="F5" s="13"/>
      <c r="G5" s="14">
        <f>SIGN(C5)*(D5/C5-1)</f>
        <v>3.1998020543694494E-2</v>
      </c>
      <c r="H5" s="23">
        <f>SIGN(D5)*(E5/D5-1)</f>
        <v>-2.457210754502781E-3</v>
      </c>
    </row>
    <row r="6" spans="1:8" s="4" customFormat="1" ht="18.75" customHeight="1" x14ac:dyDescent="0.25">
      <c r="A6" s="5"/>
      <c r="B6" s="22" t="s">
        <v>4</v>
      </c>
      <c r="C6" s="15">
        <v>36551.9</v>
      </c>
      <c r="D6" s="15">
        <v>38623.699999999997</v>
      </c>
      <c r="E6" s="15">
        <v>37330.6</v>
      </c>
      <c r="F6" s="13"/>
      <c r="G6" s="14">
        <f t="shared" ref="G6:H7" si="1">SIGN(C6)*(D6/C6-1)</f>
        <v>5.6681048044014082E-2</v>
      </c>
      <c r="H6" s="23">
        <f t="shared" si="1"/>
        <v>-3.3479443968340683E-2</v>
      </c>
    </row>
    <row r="7" spans="1:8" s="43" customFormat="1" ht="18.75" customHeight="1" x14ac:dyDescent="0.25">
      <c r="A7" s="42"/>
      <c r="B7" s="24" t="s">
        <v>5</v>
      </c>
      <c r="C7" s="25">
        <v>248818.69999999998</v>
      </c>
      <c r="D7" s="25">
        <v>262789.5</v>
      </c>
      <c r="E7" s="25">
        <v>266895.90000000002</v>
      </c>
      <c r="F7" s="26"/>
      <c r="G7" s="27">
        <f t="shared" si="1"/>
        <v>5.6148512953407614E-2</v>
      </c>
      <c r="H7" s="28">
        <f t="shared" si="1"/>
        <v>1.5626195110535424E-2</v>
      </c>
    </row>
    <row r="8" spans="1:8" ht="15.75" x14ac:dyDescent="0.25">
      <c r="A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B10" s="46" t="s">
        <v>13</v>
      </c>
      <c r="C10" s="44"/>
      <c r="D10" s="44"/>
      <c r="E10" s="44"/>
      <c r="F10" s="1"/>
      <c r="G10" s="1"/>
      <c r="H10" s="1"/>
    </row>
    <row r="11" spans="1:8" ht="15.75" x14ac:dyDescent="0.25">
      <c r="A11" s="2"/>
      <c r="B11" s="2"/>
      <c r="C11" s="41"/>
      <c r="D11" s="41"/>
      <c r="E11" s="41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TOTALES'!C5:E5</xm:f>
              <xm:sqref>F5</xm:sqref>
            </x14:sparkline>
            <x14:sparkline>
              <xm:f>'DEPENSES TOTALES'!C6:E6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TOTALES'!C3:E3</xm:f>
              <xm:sqref>F3</xm:sqref>
            </x14:sparkline>
            <x14:sparkline>
              <xm:f>'DEPENSES TOTALES'!C4:E4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="120" zoomScaleNormal="120" workbookViewId="0">
      <selection activeCell="I16" sqref="I16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3" width="15.85546875" bestFit="1" customWidth="1"/>
    <col min="4" max="4" width="16" customWidth="1"/>
    <col min="5" max="5" width="16.140625" customWidth="1"/>
    <col min="6" max="8" width="12.7109375" customWidth="1"/>
    <col min="9" max="9" width="11.42578125" customWidth="1"/>
    <col min="10" max="16384" width="11.42578125" hidden="1"/>
  </cols>
  <sheetData>
    <row r="1" spans="1:9" x14ac:dyDescent="0.25">
      <c r="A1" s="36"/>
      <c r="C1" s="37"/>
      <c r="D1" s="37"/>
      <c r="E1" s="37"/>
    </row>
    <row r="2" spans="1:9" s="4" customFormat="1" ht="51" customHeight="1" x14ac:dyDescent="0.25">
      <c r="A2" s="5"/>
      <c r="B2" s="51" t="s">
        <v>0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9" ht="15.75" x14ac:dyDescent="0.25">
      <c r="A3" s="1"/>
      <c r="B3" s="22" t="s">
        <v>1</v>
      </c>
      <c r="C3" s="38">
        <v>8887.4</v>
      </c>
      <c r="D3" s="38">
        <v>8399</v>
      </c>
      <c r="E3" s="38">
        <v>10248.200000000001</v>
      </c>
      <c r="F3" s="13"/>
      <c r="G3" s="14">
        <f>SIGN(C3)*(D3/C3-1)</f>
        <v>-5.4954204829308906E-2</v>
      </c>
      <c r="H3" s="23">
        <f t="shared" ref="H3:H6" si="0">SIGN(D3)*(E3/D3-1)</f>
        <v>0.2201690677461603</v>
      </c>
      <c r="I3" s="21"/>
    </row>
    <row r="4" spans="1:9" ht="15.75" x14ac:dyDescent="0.25">
      <c r="A4" s="1"/>
      <c r="B4" s="22" t="s">
        <v>2</v>
      </c>
      <c r="C4" s="15">
        <v>5684.8</v>
      </c>
      <c r="D4" s="15">
        <v>5486</v>
      </c>
      <c r="E4" s="15">
        <v>5845.7</v>
      </c>
      <c r="F4" s="13"/>
      <c r="G4" s="14">
        <f>SIGN(C4)*(D4/C4-1)</f>
        <v>-3.497044750914724E-2</v>
      </c>
      <c r="H4" s="23">
        <f t="shared" si="0"/>
        <v>6.5566897557418846E-2</v>
      </c>
    </row>
    <row r="5" spans="1:9" ht="15.75" x14ac:dyDescent="0.25">
      <c r="A5" s="2"/>
      <c r="B5" s="22" t="s">
        <v>3</v>
      </c>
      <c r="C5" s="38">
        <v>6225.1</v>
      </c>
      <c r="D5" s="38">
        <v>3154.1</v>
      </c>
      <c r="E5" s="38">
        <v>4833.5</v>
      </c>
      <c r="F5" s="13"/>
      <c r="G5" s="14">
        <f>SIGN(C5)*(D5/C5-1)</f>
        <v>-0.49332540842717387</v>
      </c>
      <c r="H5" s="23">
        <f t="shared" si="0"/>
        <v>0.53244982720902967</v>
      </c>
    </row>
    <row r="6" spans="1:9" ht="15.75" x14ac:dyDescent="0.25">
      <c r="A6" s="1"/>
      <c r="B6" s="22" t="s">
        <v>4</v>
      </c>
      <c r="C6" s="15">
        <v>4121.1000000000004</v>
      </c>
      <c r="D6" s="15">
        <v>3879.9</v>
      </c>
      <c r="E6" s="15">
        <v>4491.8</v>
      </c>
      <c r="F6" s="13"/>
      <c r="G6" s="14">
        <f>SIGN(C6)*(D6/C6-1)</f>
        <v>-5.8528062895828792E-2</v>
      </c>
      <c r="H6" s="23">
        <f t="shared" si="0"/>
        <v>0.15771025026418206</v>
      </c>
    </row>
    <row r="7" spans="1:9" ht="15.75" x14ac:dyDescent="0.25">
      <c r="A7" s="1"/>
      <c r="B7" s="24" t="s">
        <v>5</v>
      </c>
      <c r="C7" s="25">
        <v>24918.400000000001</v>
      </c>
      <c r="D7" s="25">
        <v>20918.900000000001</v>
      </c>
      <c r="E7" s="25">
        <v>25419.3</v>
      </c>
      <c r="F7" s="26"/>
      <c r="G7" s="27">
        <f>SIGN(C7)*(D7/C7-1)</f>
        <v>-0.1605038846795942</v>
      </c>
      <c r="H7" s="28">
        <f>SIGN(D7)*(E7/D7-1)</f>
        <v>0.21513559508387137</v>
      </c>
    </row>
    <row r="8" spans="1:9" ht="15.75" x14ac:dyDescent="0.25">
      <c r="A8" s="1"/>
      <c r="B8" s="5"/>
      <c r="C8" s="6"/>
      <c r="D8" s="20"/>
      <c r="E8" s="20"/>
      <c r="F8" s="6"/>
    </row>
    <row r="9" spans="1:9" ht="15.75" x14ac:dyDescent="0.25">
      <c r="A9" s="1"/>
    </row>
    <row r="10" spans="1:9" ht="15.75" x14ac:dyDescent="0.25">
      <c r="A10" s="1"/>
    </row>
    <row r="11" spans="1:9" ht="15.75" x14ac:dyDescent="0.25">
      <c r="A11" s="2"/>
      <c r="B11" s="3"/>
      <c r="C11" s="3"/>
      <c r="D11" s="3"/>
      <c r="E11" s="3"/>
      <c r="F11" s="3"/>
      <c r="G11" s="3"/>
      <c r="H11" s="3"/>
    </row>
    <row r="12" spans="1:9" ht="15.75" x14ac:dyDescent="0.25">
      <c r="A12" s="1"/>
    </row>
    <row r="13" spans="1:9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9" ht="15.75" x14ac:dyDescent="0.25">
      <c r="A14" s="1"/>
      <c r="B14" s="1"/>
      <c r="C14" s="1"/>
      <c r="D14" s="1"/>
      <c r="E14" s="1"/>
      <c r="F14" s="1"/>
      <c r="G14" s="1"/>
      <c r="H14" s="1"/>
    </row>
    <row r="15" spans="1:9" ht="15.75" x14ac:dyDescent="0.25">
      <c r="A15" s="1"/>
      <c r="B15" s="1"/>
      <c r="C15" s="1"/>
      <c r="D15" s="1"/>
      <c r="E15" s="1"/>
      <c r="F15" s="1"/>
      <c r="G15" s="1"/>
      <c r="H15" s="1"/>
    </row>
    <row r="16" spans="1:9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="120" zoomScaleNormal="12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6" width="12.5703125" customWidth="1"/>
    <col min="7" max="7" width="12.42578125" customWidth="1"/>
    <col min="8" max="8" width="12.7109375" customWidth="1"/>
    <col min="9" max="9" width="11.42578125" customWidth="1"/>
    <col min="10" max="16384" width="11.42578125" hidden="1"/>
  </cols>
  <sheetData>
    <row r="1" spans="1:8" ht="14.45" customHeight="1" x14ac:dyDescent="0.25">
      <c r="C1" s="9"/>
      <c r="D1" s="21"/>
      <c r="E1" s="21"/>
    </row>
    <row r="2" spans="1:8" s="10" customFormat="1" ht="51" customHeight="1" x14ac:dyDescent="0.25">
      <c r="A2" s="11"/>
      <c r="B2" s="51" t="s">
        <v>6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ht="15.75" x14ac:dyDescent="0.25">
      <c r="A3" s="1"/>
      <c r="B3" s="22" t="s">
        <v>1</v>
      </c>
      <c r="C3" s="12">
        <v>2948.8</v>
      </c>
      <c r="D3" s="12">
        <v>2426.9</v>
      </c>
      <c r="E3" s="12">
        <v>4196.5</v>
      </c>
      <c r="F3" s="13"/>
      <c r="G3" s="14">
        <f>SIGN(C3)*(D3/C3-1)</f>
        <v>-0.17698724905046126</v>
      </c>
      <c r="H3" s="23">
        <f>SIGN(D3)*(E3/D3-1)</f>
        <v>0.72916065762907412</v>
      </c>
    </row>
    <row r="4" spans="1:8" ht="15.75" x14ac:dyDescent="0.25">
      <c r="A4" s="1"/>
      <c r="B4" s="22" t="s">
        <v>2</v>
      </c>
      <c r="C4" s="15">
        <v>3392</v>
      </c>
      <c r="D4" s="15">
        <v>3101.1</v>
      </c>
      <c r="E4" s="15">
        <v>3368.7</v>
      </c>
      <c r="F4" s="13"/>
      <c r="G4" s="14">
        <f t="shared" ref="G4:G7" si="0">SIGN(C4)*(D4/C4-1)</f>
        <v>-8.5760613207547243E-2</v>
      </c>
      <c r="H4" s="23">
        <f t="shared" ref="H4:H7" si="1">SIGN(D4)*(E4/D4-1)</f>
        <v>8.6291960917094013E-2</v>
      </c>
    </row>
    <row r="5" spans="1:8" ht="15.75" x14ac:dyDescent="0.25">
      <c r="A5" s="2"/>
      <c r="B5" s="22" t="s">
        <v>3</v>
      </c>
      <c r="C5" s="12">
        <v>3044.7</v>
      </c>
      <c r="D5" s="12">
        <v>120</v>
      </c>
      <c r="E5" s="12">
        <v>1643.8</v>
      </c>
      <c r="F5" s="13"/>
      <c r="G5" s="14">
        <f t="shared" si="0"/>
        <v>-0.96058724997536704</v>
      </c>
      <c r="H5" s="23">
        <f t="shared" si="1"/>
        <v>12.698333333333332</v>
      </c>
    </row>
    <row r="6" spans="1:8" ht="15.75" x14ac:dyDescent="0.25">
      <c r="A6" s="1"/>
      <c r="B6" s="22" t="s">
        <v>4</v>
      </c>
      <c r="C6" s="15">
        <v>1917</v>
      </c>
      <c r="D6" s="15">
        <v>1476.8</v>
      </c>
      <c r="E6" s="15">
        <v>1812.2</v>
      </c>
      <c r="F6" s="13"/>
      <c r="G6" s="14">
        <f t="shared" si="0"/>
        <v>-0.22962962962962963</v>
      </c>
      <c r="H6" s="23">
        <f t="shared" si="1"/>
        <v>0.227112676056338</v>
      </c>
    </row>
    <row r="7" spans="1:8" ht="15.75" x14ac:dyDescent="0.25">
      <c r="A7" s="1"/>
      <c r="B7" s="24" t="s">
        <v>5</v>
      </c>
      <c r="C7" s="25">
        <v>11302.5</v>
      </c>
      <c r="D7" s="25">
        <v>7124.9</v>
      </c>
      <c r="E7" s="25">
        <v>11021.1</v>
      </c>
      <c r="F7" s="26"/>
      <c r="G7" s="27">
        <f t="shared" si="0"/>
        <v>-0.36961734129617341</v>
      </c>
      <c r="H7" s="28">
        <f t="shared" si="1"/>
        <v>0.54684276270544152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="120" zoomScaleNormal="120" workbookViewId="0"/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4" width="16.140625" customWidth="1"/>
    <col min="5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1"/>
      <c r="E1" s="21"/>
    </row>
    <row r="2" spans="1:8" s="4" customFormat="1" ht="51" customHeight="1" x14ac:dyDescent="0.25">
      <c r="A2" s="5"/>
      <c r="B2" s="52" t="s">
        <v>8</v>
      </c>
      <c r="C2" s="47" t="s">
        <v>16</v>
      </c>
      <c r="D2" s="47" t="s">
        <v>17</v>
      </c>
      <c r="E2" s="47" t="s">
        <v>18</v>
      </c>
      <c r="F2" s="47" t="s">
        <v>9</v>
      </c>
      <c r="G2" s="48" t="s">
        <v>10</v>
      </c>
      <c r="H2" s="49" t="s">
        <v>11</v>
      </c>
    </row>
    <row r="3" spans="1:8" ht="15.75" x14ac:dyDescent="0.25">
      <c r="A3" s="1"/>
      <c r="B3" s="16" t="s">
        <v>1</v>
      </c>
      <c r="C3" s="12">
        <v>30017.8</v>
      </c>
      <c r="D3" s="12">
        <v>28187.8</v>
      </c>
      <c r="E3" s="12">
        <v>26745.8</v>
      </c>
      <c r="F3" s="13"/>
      <c r="G3" s="14">
        <f>D3/C3-1</f>
        <v>-6.0963828128643649E-2</v>
      </c>
      <c r="H3" s="14">
        <f>SIGN(D3)*(E3/D3-1)</f>
        <v>-5.1156883474410941E-2</v>
      </c>
    </row>
    <row r="4" spans="1:8" ht="15.75" x14ac:dyDescent="0.25">
      <c r="A4" s="1"/>
      <c r="B4" s="16" t="s">
        <v>2</v>
      </c>
      <c r="C4" s="15">
        <v>11684.2</v>
      </c>
      <c r="D4" s="15">
        <v>10918.2</v>
      </c>
      <c r="E4" s="15">
        <v>10195.700000000001</v>
      </c>
      <c r="F4" s="13"/>
      <c r="G4" s="14">
        <f>D4/C4-1</f>
        <v>-6.5558617620376181E-2</v>
      </c>
      <c r="H4" s="14">
        <f t="shared" ref="H4:H6" si="0">SIGN(D4)*(E4/D4-1)</f>
        <v>-6.6173911450605361E-2</v>
      </c>
    </row>
    <row r="5" spans="1:8" ht="15.75" x14ac:dyDescent="0.25">
      <c r="A5" s="2"/>
      <c r="B5" s="16" t="s">
        <v>3</v>
      </c>
      <c r="C5" s="12">
        <v>8381.7999999999993</v>
      </c>
      <c r="D5" s="12">
        <v>6330.9</v>
      </c>
      <c r="E5" s="12">
        <v>7151.2</v>
      </c>
      <c r="F5" s="13"/>
      <c r="G5" s="14">
        <f t="shared" ref="G5:G6" si="1">D5/C5-1</f>
        <v>-0.24468491254861724</v>
      </c>
      <c r="H5" s="14">
        <f t="shared" si="0"/>
        <v>0.12957083511033196</v>
      </c>
    </row>
    <row r="6" spans="1:8" ht="15.75" x14ac:dyDescent="0.25">
      <c r="A6" s="1"/>
      <c r="B6" s="16" t="s">
        <v>4</v>
      </c>
      <c r="C6" s="15">
        <v>1575.5</v>
      </c>
      <c r="D6" s="15">
        <v>1033.5999999999999</v>
      </c>
      <c r="E6" s="15">
        <v>922</v>
      </c>
      <c r="F6" s="13"/>
      <c r="G6" s="14">
        <f t="shared" si="1"/>
        <v>-0.34395430022215179</v>
      </c>
      <c r="H6" s="14">
        <f t="shared" si="0"/>
        <v>-0.10797213622291013</v>
      </c>
    </row>
    <row r="7" spans="1:8" ht="15.75" x14ac:dyDescent="0.25">
      <c r="A7" s="1"/>
      <c r="B7" s="17" t="s">
        <v>5</v>
      </c>
      <c r="C7" s="18">
        <v>51659.3</v>
      </c>
      <c r="D7" s="18">
        <v>46470.5</v>
      </c>
      <c r="E7" s="18">
        <v>45014.7</v>
      </c>
      <c r="F7" s="13"/>
      <c r="G7" s="19">
        <f>D7/C7-1</f>
        <v>-0.10044270828292301</v>
      </c>
      <c r="H7" s="19">
        <f>SIGN(D7)*(E7/D7-1)</f>
        <v>-3.1327401254559462E-2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="120" zoomScaleNormal="12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1"/>
      <c r="E1" s="21"/>
    </row>
    <row r="2" spans="1:8" s="4" customFormat="1" ht="51" customHeight="1" x14ac:dyDescent="0.25">
      <c r="A2" s="5"/>
      <c r="B2" s="53" t="s">
        <v>7</v>
      </c>
      <c r="C2" s="47" t="s">
        <v>16</v>
      </c>
      <c r="D2" s="47" t="s">
        <v>17</v>
      </c>
      <c r="E2" s="47" t="s">
        <v>18</v>
      </c>
      <c r="F2" s="47" t="s">
        <v>9</v>
      </c>
      <c r="G2" s="54" t="s">
        <v>10</v>
      </c>
      <c r="H2" s="55" t="s">
        <v>11</v>
      </c>
    </row>
    <row r="3" spans="1:8" ht="15.75" x14ac:dyDescent="0.25">
      <c r="A3" s="1"/>
      <c r="B3" s="29" t="s">
        <v>1</v>
      </c>
      <c r="C3" s="12">
        <v>29046.799999999999</v>
      </c>
      <c r="D3" s="12">
        <v>26868.7</v>
      </c>
      <c r="E3" s="39">
        <v>25463.9</v>
      </c>
      <c r="F3" s="13"/>
      <c r="G3" s="14">
        <f>SIGN(C3)*(D3/C3-1)</f>
        <v>-7.4985884847900586E-2</v>
      </c>
      <c r="H3" s="30">
        <f>SIGN(D3)*(E3/D3-1)</f>
        <v>-5.2283884222161792E-2</v>
      </c>
    </row>
    <row r="4" spans="1:8" ht="15.75" x14ac:dyDescent="0.25">
      <c r="A4" s="1"/>
      <c r="B4" s="29" t="s">
        <v>2</v>
      </c>
      <c r="C4" s="15">
        <v>11341</v>
      </c>
      <c r="D4" s="15">
        <v>10527.5</v>
      </c>
      <c r="E4" s="40">
        <v>9759.2999999999993</v>
      </c>
      <c r="F4" s="13"/>
      <c r="G4" s="14">
        <f t="shared" ref="G4:G7" si="0">SIGN(C4)*(D4/C4-1)</f>
        <v>-7.1730887928754039E-2</v>
      </c>
      <c r="H4" s="30">
        <f t="shared" ref="H4:H7" si="1">SIGN(D4)*(E4/D4-1)</f>
        <v>-7.2970790786036632E-2</v>
      </c>
    </row>
    <row r="5" spans="1:8" ht="15.75" x14ac:dyDescent="0.25">
      <c r="A5" s="2"/>
      <c r="B5" s="29" t="s">
        <v>3</v>
      </c>
      <c r="C5" s="12">
        <v>8281.9</v>
      </c>
      <c r="D5" s="12">
        <v>5926.1</v>
      </c>
      <c r="E5" s="39">
        <v>6603.2</v>
      </c>
      <c r="F5" s="13"/>
      <c r="G5" s="14">
        <f>SIGN(C5)*(D5/C5-1)</f>
        <v>-0.28445163549427055</v>
      </c>
      <c r="H5" s="30">
        <f>SIGN(D5)*(E5/D5-1)</f>
        <v>0.11425726869273212</v>
      </c>
    </row>
    <row r="6" spans="1:8" ht="15.75" x14ac:dyDescent="0.25">
      <c r="A6" s="1"/>
      <c r="B6" s="29" t="s">
        <v>4</v>
      </c>
      <c r="C6" s="15">
        <v>853.2</v>
      </c>
      <c r="D6" s="15">
        <v>283</v>
      </c>
      <c r="E6" s="40">
        <v>173.1</v>
      </c>
      <c r="F6" s="13"/>
      <c r="G6" s="14">
        <f>SIGN(C6)*(D6/C6-1)</f>
        <v>-0.66830754805438353</v>
      </c>
      <c r="H6" s="30">
        <f>SIGN(D6)*(E6/D6-1)</f>
        <v>-0.388339222614841</v>
      </c>
    </row>
    <row r="7" spans="1:8" ht="15.75" x14ac:dyDescent="0.25">
      <c r="A7" s="1"/>
      <c r="B7" s="31" t="s">
        <v>5</v>
      </c>
      <c r="C7" s="32">
        <v>49523</v>
      </c>
      <c r="D7" s="32">
        <v>43605.3</v>
      </c>
      <c r="E7" s="32">
        <v>41999.5</v>
      </c>
      <c r="F7" s="33"/>
      <c r="G7" s="34">
        <f t="shared" si="0"/>
        <v>-0.11949397249762728</v>
      </c>
      <c r="H7" s="35">
        <f t="shared" si="1"/>
        <v>-3.6825798698782108E-2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DRF</vt:lpstr>
      <vt:lpstr>DRI</vt:lpstr>
      <vt:lpstr>DEPENSES TOTALES</vt:lpstr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'DEPENSES TOTALES'!Zone_d_impression</vt:lpstr>
      <vt:lpstr>DRF!Zone_d_impression</vt:lpstr>
      <vt:lpstr>DRI!Zone_d_impression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Catherine Privez</cp:lastModifiedBy>
  <cp:lastPrinted>2025-07-17T16:48:37Z</cp:lastPrinted>
  <dcterms:created xsi:type="dcterms:W3CDTF">2022-12-09T09:55:56Z</dcterms:created>
  <dcterms:modified xsi:type="dcterms:W3CDTF">2026-01-14T15:50:38Z</dcterms:modified>
</cp:coreProperties>
</file>