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T:\VALO\REQUETAGE\REQUETES RECURRENTES\SPOCC\SMCL\Situation mensuelle Coll loc\SMCL 2025\5. SMCL 2025 - septembre\"/>
    </mc:Choice>
  </mc:AlternateContent>
  <bookViews>
    <workbookView xWindow="0" yWindow="0" windowWidth="28800" windowHeight="12180" tabRatio="810" activeTab="5"/>
  </bookViews>
  <sheets>
    <sheet name="DRI" sheetId="10" r:id="rId1"/>
    <sheet name="DEPENSES TOTALES" sheetId="9" r:id="rId2"/>
    <sheet name="CAF BRUTE" sheetId="1" r:id="rId3"/>
    <sheet name="CAF NETTE" sheetId="2" r:id="rId4"/>
    <sheet name="TRESORERIE brute" sheetId="4" r:id="rId5"/>
    <sheet name="TRESORERIE nette" sheetId="3" r:id="rId6"/>
  </sheets>
  <definedNames>
    <definedName name="_AMO_UniqueIdentifier" hidden="1">"'b9e49ab9-3724-4ab5-b34f-c3d2a4ecefd3'"</definedName>
    <definedName name="_xlnm.Print_Area" localSheetId="2">'CAF BRUTE'!$A$1:$I$24</definedName>
    <definedName name="_xlnm.Print_Area" localSheetId="3">'CAF NETTE'!$A$1:$I$25</definedName>
    <definedName name="_xlnm.Print_Area" localSheetId="1">'DEPENSES TOTALES'!$A$1:$I$19</definedName>
    <definedName name="_xlnm.Print_Area" localSheetId="0">DRI!$A$1:$I$19</definedName>
    <definedName name="_xlnm.Print_Area" localSheetId="4">'TRESORERIE brute'!$A$1:$I$25</definedName>
    <definedName name="_xlnm.Print_Area" localSheetId="5">'TRESORERIE nette'!$A$1:$I$25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0" l="1"/>
  <c r="G6" i="2" l="1"/>
  <c r="H3" i="1" l="1"/>
  <c r="G3" i="1" l="1"/>
  <c r="H7" i="10" l="1"/>
  <c r="H6" i="10"/>
  <c r="G6" i="10"/>
  <c r="H5" i="10"/>
  <c r="G5" i="10"/>
  <c r="H4" i="10"/>
  <c r="G4" i="10"/>
  <c r="H3" i="10"/>
  <c r="G3" i="10"/>
  <c r="H7" i="9" l="1"/>
  <c r="G7" i="9"/>
  <c r="H6" i="9"/>
  <c r="G6" i="9"/>
  <c r="H5" i="9"/>
  <c r="G5" i="9"/>
  <c r="H4" i="9"/>
  <c r="G4" i="9"/>
  <c r="H3" i="9"/>
  <c r="G3" i="9"/>
  <c r="H5" i="3" l="1"/>
  <c r="G5" i="3"/>
  <c r="G6" i="3" l="1"/>
  <c r="G3" i="3"/>
  <c r="G7" i="4"/>
  <c r="G4" i="4"/>
  <c r="G6" i="4"/>
  <c r="G5" i="4"/>
  <c r="G3" i="4"/>
  <c r="G7" i="3"/>
  <c r="G4" i="3"/>
  <c r="G7" i="2"/>
  <c r="G5" i="2"/>
  <c r="G4" i="2"/>
  <c r="G3" i="2"/>
  <c r="G7" i="1"/>
  <c r="G6" i="1"/>
  <c r="G5" i="1"/>
  <c r="G4" i="1"/>
  <c r="H3" i="3"/>
  <c r="H7" i="3"/>
  <c r="H7" i="4"/>
  <c r="H7" i="1"/>
  <c r="H6" i="3"/>
  <c r="H3" i="4"/>
  <c r="H6" i="4"/>
  <c r="H5" i="4"/>
  <c r="H4" i="4"/>
  <c r="H4" i="3"/>
  <c r="H7" i="2"/>
  <c r="H6" i="2"/>
  <c r="H5" i="2"/>
  <c r="H4" i="2"/>
  <c r="H3" i="2"/>
  <c r="H4" i="1"/>
  <c r="H5" i="1"/>
  <c r="H6" i="1"/>
</calcChain>
</file>

<file path=xl/sharedStrings.xml><?xml version="1.0" encoding="utf-8"?>
<sst xmlns="http://schemas.openxmlformats.org/spreadsheetml/2006/main" count="73" uniqueCount="18">
  <si>
    <t>Epargne brute (CAF brute) 
en M€</t>
  </si>
  <si>
    <t xml:space="preserve">Communes </t>
  </si>
  <si>
    <t>GFP</t>
  </si>
  <si>
    <t>Départements</t>
  </si>
  <si>
    <t>Régions</t>
  </si>
  <si>
    <t>Total</t>
  </si>
  <si>
    <t>Epargne nette (CAF nette) 
en M€</t>
  </si>
  <si>
    <t>Trésorerie nette
en M€</t>
  </si>
  <si>
    <t>Trésorerie brute
en M€</t>
  </si>
  <si>
    <t>Evolution sur la période 2023-2025</t>
  </si>
  <si>
    <t>Évolution 2024/2023</t>
  </si>
  <si>
    <t>Evolution 2025/2024</t>
  </si>
  <si>
    <t>Dépenses totales en M€</t>
  </si>
  <si>
    <t>Dépenses Totales = Dépenses réelles de fonctionnement + Dépenses réelles d'investissement hors remboursement d'emprunt</t>
  </si>
  <si>
    <t>Dépenses réelles d'investissement (DRI) en M€</t>
  </si>
  <si>
    <t>Exécution 2023
au 30 septembre 2023</t>
  </si>
  <si>
    <t>Exécution 2024
au 30 septembre 2024</t>
  </si>
  <si>
    <t>Exécution 2025
au 30 septembre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</si>
</sst>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0\ [$€-40C];[Red]\-#,##0.00\ [$€-40C]"/>
    <numFmt numFmtId="165" formatCode="0.0%"/>
    <numFmt numFmtId="166" formatCode="_(* #,##0.00_);_(* \(#,##0.00\);_(* &quot;-&quot;??_);_(@_)"/>
    <numFmt numFmtId="167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b/>
      <i/>
      <u/>
      <sz val="11"/>
      <color rgb="FF000000"/>
      <name val="Calibri"/>
      <family val="2"/>
    </font>
    <font>
      <b/>
      <i/>
      <sz val="16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sz val="9.5"/>
      <color rgb="FF00000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EEEEE"/>
        <bgColor rgb="FFF2F2F2"/>
      </patternFill>
    </fill>
    <fill>
      <patternFill patternType="solid">
        <fgColor rgb="FFDDDDDD"/>
        <bgColor rgb="FFEEEEEE"/>
      </patternFill>
    </fill>
    <fill>
      <patternFill patternType="solid">
        <fgColor rgb="FF375C7A"/>
        <bgColor rgb="FF333399"/>
      </patternFill>
    </fill>
    <fill>
      <patternFill patternType="solid">
        <fgColor rgb="FFCFA45D"/>
        <bgColor rgb="FFFF808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917600024414813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9.9917600024414813E-2"/>
      </top>
      <bottom style="thin">
        <color theme="2" tint="-9.9917600024414813E-2"/>
      </bottom>
      <diagonal/>
    </border>
    <border>
      <left style="thin">
        <color theme="2" tint="-9.9917600024414813E-2"/>
      </left>
      <right/>
      <top style="thin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17600024414813E-2"/>
      </right>
      <top style="thin">
        <color theme="2" tint="-9.9948118533890809E-2"/>
      </top>
      <bottom style="thin">
        <color theme="2" tint="-9.9917600024414813E-2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9.9948118533890809E-2"/>
      </bottom>
      <diagonal/>
    </border>
    <border>
      <left style="thin">
        <color theme="2" tint="-9.9887081514938816E-2"/>
      </left>
      <right style="thin">
        <color theme="2" tint="-9.9887081514938816E-2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9.9887081514938816E-2"/>
      </left>
      <right style="thin">
        <color theme="2" tint="-0.24994659260841701"/>
      </right>
      <top style="thin">
        <color theme="2" tint="-0.24994659260841701"/>
      </top>
      <bottom style="thin">
        <color theme="2" tint="-9.9917600024414813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0.24994659260841701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48118533890809E-2"/>
      </left>
      <right style="thin">
        <color theme="2" tint="-0.24994659260841701"/>
      </right>
      <top style="thin">
        <color theme="2" tint="-9.9948118533890809E-2"/>
      </top>
      <bottom style="thin">
        <color theme="2" tint="-0.24994659260841701"/>
      </bottom>
      <diagonal/>
    </border>
    <border>
      <left style="thin">
        <color theme="2" tint="-9.9917600024414813E-2"/>
      </left>
      <right/>
      <top style="thin">
        <color theme="2" tint="-0.24994659260841701"/>
      </top>
      <bottom style="thin">
        <color theme="2" tint="-9.9948118533890809E-2"/>
      </bottom>
      <diagonal/>
    </border>
  </borders>
  <cellStyleXfs count="31">
    <xf numFmtId="0" fontId="0" fillId="0" borderId="0"/>
    <xf numFmtId="0" fontId="2" fillId="0" borderId="0"/>
    <xf numFmtId="9" fontId="3" fillId="0" borderId="0" applyBorder="0" applyAlignment="0" applyProtection="0"/>
    <xf numFmtId="0" fontId="4" fillId="0" borderId="0" applyBorder="0" applyAlignment="0" applyProtection="0"/>
    <xf numFmtId="164" fontId="4" fillId="0" borderId="0" applyBorder="0" applyAlignment="0" applyProtection="0"/>
    <xf numFmtId="0" fontId="5" fillId="0" borderId="0" applyBorder="0" applyProtection="0">
      <alignment horizontal="center"/>
    </xf>
    <xf numFmtId="0" fontId="5" fillId="0" borderId="0" applyBorder="0" applyProtection="0">
      <alignment horizontal="center" textRotation="90"/>
    </xf>
    <xf numFmtId="0" fontId="2" fillId="2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2" fillId="2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0" borderId="0" applyBorder="0" applyAlignment="0" applyProtection="0"/>
    <xf numFmtId="0" fontId="2" fillId="3" borderId="0" applyBorder="0" applyAlignment="0" applyProtection="0"/>
    <xf numFmtId="0" fontId="2" fillId="3" borderId="0" applyBorder="0" applyAlignment="0" applyProtection="0"/>
    <xf numFmtId="0" fontId="2" fillId="2" borderId="0" applyBorder="0" applyAlignment="0" applyProtection="0"/>
    <xf numFmtId="0" fontId="2" fillId="2" borderId="0" applyBorder="0" applyAlignment="0" applyProtection="0"/>
    <xf numFmtId="0" fontId="2" fillId="0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6" fillId="2" borderId="0" applyBorder="0" applyAlignment="0" applyProtection="0"/>
    <xf numFmtId="0" fontId="6" fillId="0" borderId="0" applyBorder="0" applyAlignment="0" applyProtection="0"/>
    <xf numFmtId="0" fontId="1" fillId="0" borderId="0"/>
    <xf numFmtId="0" fontId="13" fillId="0" borderId="0"/>
    <xf numFmtId="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vertical="center"/>
    </xf>
    <xf numFmtId="3" fontId="10" fillId="6" borderId="1" xfId="0" applyNumberFormat="1" applyFont="1" applyFill="1" applyBorder="1" applyAlignment="1">
      <alignment vertical="center"/>
    </xf>
    <xf numFmtId="165" fontId="14" fillId="6" borderId="1" xfId="2" applyNumberFormat="1" applyFont="1" applyFill="1" applyBorder="1" applyAlignment="1">
      <alignment vertical="center"/>
    </xf>
    <xf numFmtId="3" fontId="12" fillId="0" borderId="1" xfId="0" quotePrefix="1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3" fontId="10" fillId="0" borderId="1" xfId="0" quotePrefix="1" applyNumberFormat="1" applyFont="1" applyFill="1" applyBorder="1" applyAlignment="1">
      <alignment horizontal="right" vertical="center"/>
    </xf>
    <xf numFmtId="165" fontId="15" fillId="6" borderId="1" xfId="2" applyNumberFormat="1" applyFont="1" applyFill="1" applyBorder="1" applyAlignment="1">
      <alignment vertical="center"/>
    </xf>
    <xf numFmtId="0" fontId="9" fillId="4" borderId="2" xfId="0" applyFont="1" applyFill="1" applyBorder="1" applyAlignment="1">
      <alignment horizontal="center" vertical="center" wrapText="1"/>
    </xf>
    <xf numFmtId="0" fontId="11" fillId="5" borderId="4" xfId="26" applyFont="1" applyFill="1" applyBorder="1" applyAlignment="1">
      <alignment horizontal="center" vertical="center" wrapText="1"/>
    </xf>
    <xf numFmtId="0" fontId="11" fillId="5" borderId="3" xfId="26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vertical="center"/>
    </xf>
    <xf numFmtId="3" fontId="0" fillId="0" borderId="0" xfId="0" applyNumberFormat="1"/>
    <xf numFmtId="0" fontId="10" fillId="5" borderId="4" xfId="26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vertical="center"/>
    </xf>
    <xf numFmtId="165" fontId="14" fillId="6" borderId="7" xfId="2" applyNumberFormat="1" applyFont="1" applyFill="1" applyBorder="1" applyAlignment="1">
      <alignment vertical="center"/>
    </xf>
    <xf numFmtId="0" fontId="10" fillId="6" borderId="8" xfId="0" applyFont="1" applyFill="1" applyBorder="1" applyAlignment="1">
      <alignment vertical="center"/>
    </xf>
    <xf numFmtId="3" fontId="10" fillId="0" borderId="9" xfId="0" quotePrefix="1" applyNumberFormat="1" applyFont="1" applyFill="1" applyBorder="1" applyAlignment="1">
      <alignment horizontal="right" vertical="center"/>
    </xf>
    <xf numFmtId="3" fontId="10" fillId="6" borderId="9" xfId="0" applyNumberFormat="1" applyFont="1" applyFill="1" applyBorder="1" applyAlignment="1">
      <alignment vertical="center"/>
    </xf>
    <xf numFmtId="165" fontId="15" fillId="6" borderId="9" xfId="2" applyNumberFormat="1" applyFont="1" applyFill="1" applyBorder="1" applyAlignment="1">
      <alignment vertical="center"/>
    </xf>
    <xf numFmtId="165" fontId="15" fillId="6" borderId="10" xfId="2" applyNumberFormat="1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11" fillId="5" borderId="12" xfId="26" applyFont="1" applyFill="1" applyBorder="1" applyAlignment="1">
      <alignment horizontal="center" vertical="center" wrapText="1"/>
    </xf>
    <xf numFmtId="0" fontId="11" fillId="5" borderId="13" xfId="26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vertical="center"/>
    </xf>
    <xf numFmtId="165" fontId="14" fillId="6" borderId="15" xfId="2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vertical="center"/>
    </xf>
    <xf numFmtId="3" fontId="10" fillId="0" borderId="17" xfId="0" quotePrefix="1" applyNumberFormat="1" applyFont="1" applyFill="1" applyBorder="1" applyAlignment="1">
      <alignment horizontal="right" vertical="center"/>
    </xf>
    <xf numFmtId="3" fontId="10" fillId="6" borderId="17" xfId="0" applyNumberFormat="1" applyFont="1" applyFill="1" applyBorder="1" applyAlignment="1">
      <alignment vertical="center"/>
    </xf>
    <xf numFmtId="165" fontId="15" fillId="6" borderId="17" xfId="2" applyNumberFormat="1" applyFont="1" applyFill="1" applyBorder="1" applyAlignment="1">
      <alignment vertical="center"/>
    </xf>
    <xf numFmtId="165" fontId="15" fillId="6" borderId="18" xfId="2" applyNumberFormat="1" applyFont="1" applyFill="1" applyBorder="1" applyAlignment="1">
      <alignment vertical="center"/>
    </xf>
    <xf numFmtId="0" fontId="16" fillId="0" borderId="0" xfId="0" applyFont="1"/>
    <xf numFmtId="167" fontId="0" fillId="0" borderId="0" xfId="30" applyNumberFormat="1" applyFont="1"/>
    <xf numFmtId="3" fontId="12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3" fontId="12" fillId="0" borderId="1" xfId="0" quotePrefix="1" applyNumberFormat="1" applyFont="1" applyBorder="1" applyAlignment="1">
      <alignment horizontal="right" vertical="center"/>
    </xf>
    <xf numFmtId="3" fontId="7" fillId="0" borderId="0" xfId="0" applyNumberFormat="1" applyFont="1"/>
    <xf numFmtId="0" fontId="19" fillId="4" borderId="19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20" fillId="0" borderId="0" xfId="0" applyNumberFormat="1" applyFont="1"/>
    <xf numFmtId="0" fontId="18" fillId="0" borderId="0" xfId="0" applyFont="1"/>
    <xf numFmtId="0" fontId="12" fillId="0" borderId="0" xfId="0" applyFont="1"/>
    <xf numFmtId="0" fontId="21" fillId="5" borderId="4" xfId="26" applyFont="1" applyFill="1" applyBorder="1" applyAlignment="1">
      <alignment horizontal="center" vertical="center" wrapText="1"/>
    </xf>
  </cellXfs>
  <cellStyles count="31">
    <cellStyle name="En-tête" xfId="5"/>
    <cellStyle name="Milliers" xfId="30" builtinId="3"/>
    <cellStyle name="Milliers 2" xfId="28"/>
    <cellStyle name="Milliers 2 2" xfId="29"/>
    <cellStyle name="Normal" xfId="0" builtinId="0"/>
    <cellStyle name="Normal 2" xfId="25"/>
    <cellStyle name="Normal 3" xfId="1"/>
    <cellStyle name="Normal 4" xfId="26"/>
    <cellStyle name="Pourcentage 2" xfId="2"/>
    <cellStyle name="Pourcentage 3" xfId="27"/>
    <cellStyle name="Résultat" xfId="3"/>
    <cellStyle name="Résultat2" xfId="4"/>
    <cellStyle name="Sans nom1" xfId="7"/>
    <cellStyle name="Sans nom10" xfId="16"/>
    <cellStyle name="Sans nom11" xfId="17"/>
    <cellStyle name="Sans nom12" xfId="18"/>
    <cellStyle name="Sans nom13" xfId="19"/>
    <cellStyle name="Sans nom14" xfId="20"/>
    <cellStyle name="Sans nom15" xfId="21"/>
    <cellStyle name="Sans nom16" xfId="22"/>
    <cellStyle name="Sans nom17" xfId="23"/>
    <cellStyle name="Sans nom18" xfId="24"/>
    <cellStyle name="Sans nom2" xfId="14"/>
    <cellStyle name="Sans nom3" xfId="8"/>
    <cellStyle name="Sans nom4" xfId="9"/>
    <cellStyle name="Sans nom5" xfId="10"/>
    <cellStyle name="Sans nom6" xfId="11"/>
    <cellStyle name="Sans nom7" xfId="12"/>
    <cellStyle name="Sans nom8" xfId="13"/>
    <cellStyle name="Sans nom9" xfId="15"/>
    <cellStyle name="Titre1" xfId="6"/>
  </cellStyles>
  <dxfs count="0"/>
  <tableStyles count="0" defaultTableStyle="TableStyleMedium2" defaultPivotStyle="PivotStyleLight16"/>
  <colors>
    <mruColors>
      <color rgb="FFF5D3DD"/>
      <color rgb="FFE8A0B5"/>
      <color rgb="FFFCF2F5"/>
      <color rgb="FFDE7492"/>
      <color rgb="FFC32F59"/>
      <color rgb="FFD34970"/>
      <color rgb="FFDEC8EE"/>
      <color rgb="FFBF95DF"/>
      <color rgb="FFF9F6FC"/>
      <color rgb="FFA162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Evolution CAF brute par strate (en M€) </a:t>
            </a:r>
          </a:p>
        </c:rich>
      </c:tx>
      <c:layout>
        <c:manualLayout>
          <c:xMode val="edge"/>
          <c:yMode val="edge"/>
          <c:x val="0.28693454769896864"/>
          <c:y val="1.75332957976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872584541"/>
          <c:y val="0.18547665765737079"/>
          <c:w val="0.8522612468057289"/>
          <c:h val="0.689884733516423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BRUTE'!$C$3:$E$3</c:f>
              <c:numCache>
                <c:formatCode>#,##0</c:formatCode>
                <c:ptCount val="3"/>
                <c:pt idx="0">
                  <c:v>5546.3</c:v>
                </c:pt>
                <c:pt idx="1">
                  <c:v>4376.5</c:v>
                </c:pt>
                <c:pt idx="2">
                  <c:v>5661.1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9B-4676-97CA-766A69FD221D}"/>
            </c:ext>
          </c:extLst>
        </c:ser>
        <c:ser>
          <c:idx val="2"/>
          <c:order val="1"/>
          <c:tx>
            <c:strRef>
              <c:f>'CAF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BRUTE'!$C$4:$E$4</c:f>
              <c:numCache>
                <c:formatCode>#,##0</c:formatCode>
                <c:ptCount val="3"/>
                <c:pt idx="0">
                  <c:v>3976.2</c:v>
                </c:pt>
                <c:pt idx="1">
                  <c:v>4550.8</c:v>
                </c:pt>
                <c:pt idx="2">
                  <c:v>4248.2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9B-4676-97CA-766A69FD221D}"/>
            </c:ext>
          </c:extLst>
        </c:ser>
        <c:ser>
          <c:idx val="1"/>
          <c:order val="2"/>
          <c:tx>
            <c:strRef>
              <c:f>'CAF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645822639806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968-43DC-AE5C-6D509683528D}"/>
                </c:ext>
              </c:extLst>
            </c:dLbl>
            <c:dLbl>
              <c:idx val="1"/>
              <c:layout>
                <c:manualLayout>
                  <c:x val="0"/>
                  <c:y val="2.052510656893910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59-42A0-A527-BCBCE772AF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BRUTE'!$C$5:$E$5</c:f>
              <c:numCache>
                <c:formatCode>#,##0</c:formatCode>
                <c:ptCount val="3"/>
                <c:pt idx="0">
                  <c:v>5637.2</c:v>
                </c:pt>
                <c:pt idx="1">
                  <c:v>3846.3</c:v>
                </c:pt>
                <c:pt idx="2">
                  <c:v>2947.8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9B-4676-97CA-766A69FD221D}"/>
            </c:ext>
          </c:extLst>
        </c:ser>
        <c:ser>
          <c:idx val="3"/>
          <c:order val="3"/>
          <c:tx>
            <c:strRef>
              <c:f>'CAF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1270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BRUTE'!$C$6:$E$6</c:f>
              <c:numCache>
                <c:formatCode>#,##0</c:formatCode>
                <c:ptCount val="3"/>
                <c:pt idx="0">
                  <c:v>2936.5</c:v>
                </c:pt>
                <c:pt idx="1">
                  <c:v>2333.4</c:v>
                </c:pt>
                <c:pt idx="2">
                  <c:v>2802.8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9B-4676-97CA-766A69FD22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2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6020105884808634E-2"/>
          <c:y val="7.1826753656806103E-2"/>
          <c:w val="0.65787156551932369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0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sz="1100" b="1" i="0" baseline="0">
                <a:latin typeface="Calibri" panose="020F0502020204030204" pitchFamily="34" charset="0"/>
              </a:rPr>
              <a:t>Evolution CAF nette par strate (en M€) </a:t>
            </a:r>
          </a:p>
        </c:rich>
      </c:tx>
      <c:layout>
        <c:manualLayout>
          <c:xMode val="edge"/>
          <c:yMode val="edge"/>
          <c:x val="0.28713888888888889"/>
          <c:y val="1.6865359477124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0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1732805305066983"/>
          <c:y val="0.19602352941176471"/>
          <c:w val="0.85497129931929239"/>
          <c:h val="0.682856209150326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'CAF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FC740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NETTE'!$C$3:$E$3</c:f>
              <c:numCache>
                <c:formatCode>#,##0</c:formatCode>
                <c:ptCount val="3"/>
                <c:pt idx="0">
                  <c:v>1158.0999999999999</c:v>
                </c:pt>
                <c:pt idx="1">
                  <c:v>251.6</c:v>
                </c:pt>
                <c:pt idx="2">
                  <c:v>1505.9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1E-466A-8881-2EC7ADADE3E7}"/>
            </c:ext>
          </c:extLst>
        </c:ser>
        <c:ser>
          <c:idx val="2"/>
          <c:order val="1"/>
          <c:tx>
            <c:strRef>
              <c:f>'CAF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FFC000"/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NETTE'!$C$4:$E$4</c:f>
              <c:numCache>
                <c:formatCode>#,##0</c:formatCode>
                <c:ptCount val="3"/>
                <c:pt idx="0">
                  <c:v>2330.9</c:v>
                </c:pt>
                <c:pt idx="1">
                  <c:v>2865.9</c:v>
                </c:pt>
                <c:pt idx="2">
                  <c:v>2477.6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1E-466A-8881-2EC7ADADE3E7}"/>
            </c:ext>
          </c:extLst>
        </c:ser>
        <c:ser>
          <c:idx val="1"/>
          <c:order val="2"/>
          <c:tx>
            <c:strRef>
              <c:f>'CAF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36A-47A7-82D5-592C0AB390B0}"/>
                </c:ext>
              </c:extLst>
            </c:dLbl>
            <c:dLbl>
              <c:idx val="1"/>
              <c:layout>
                <c:manualLayout>
                  <c:x val="-1.0483095134123393E-16"/>
                  <c:y val="1.35975129042538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36A-47A7-82D5-592C0AB390B0}"/>
                </c:ext>
              </c:extLst>
            </c:dLbl>
            <c:dLbl>
              <c:idx val="2"/>
              <c:layout>
                <c:manualLayout>
                  <c:x val="1.0483095134123393E-16"/>
                  <c:y val="1.35975129042538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636A-47A7-82D5-592C0AB390B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NETTE'!$C$5:$E$5</c:f>
              <c:numCache>
                <c:formatCode>#,##0</c:formatCode>
                <c:ptCount val="3"/>
                <c:pt idx="0">
                  <c:v>3452.1</c:v>
                </c:pt>
                <c:pt idx="1">
                  <c:v>1735.7</c:v>
                </c:pt>
                <c:pt idx="2">
                  <c:v>782.8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1E-466A-8881-2EC7ADADE3E7}"/>
            </c:ext>
          </c:extLst>
        </c:ser>
        <c:ser>
          <c:idx val="3"/>
          <c:order val="3"/>
          <c:tx>
            <c:strRef>
              <c:f>'CAF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rgbClr val="FC740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'CAF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'CAF NETTE'!$C$6:$E$6</c:f>
              <c:numCache>
                <c:formatCode>#,##0</c:formatCode>
                <c:ptCount val="3"/>
                <c:pt idx="0">
                  <c:v>1534.7</c:v>
                </c:pt>
                <c:pt idx="1">
                  <c:v>541.1</c:v>
                </c:pt>
                <c:pt idx="2">
                  <c:v>734.9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1E-466A-8881-2EC7ADADE3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-27"/>
        <c:axId val="396788176"/>
        <c:axId val="396790144"/>
      </c:barChart>
      <c:catAx>
        <c:axId val="396788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4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88176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4312309688482239"/>
          <c:y val="7.2541131646008061E-2"/>
          <c:w val="0.65060263347763347"/>
          <c:h val="0.121679790026246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brute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1402883316447144"/>
          <c:y val="0.10886676331148011"/>
          <c:w val="0.78015070921985818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brute'!$B$6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4EAFA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brute'!$C$6:$E$6</c:f>
              <c:numCache>
                <c:formatCode>#,##0</c:formatCode>
                <c:ptCount val="3"/>
                <c:pt idx="0">
                  <c:v>2154.4</c:v>
                </c:pt>
                <c:pt idx="1">
                  <c:v>1460.3</c:v>
                </c:pt>
                <c:pt idx="2">
                  <c:v>1457.5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E-4AD8-BAF1-5FACE279278B}"/>
            </c:ext>
          </c:extLst>
        </c:ser>
        <c:ser>
          <c:idx val="1"/>
          <c:order val="1"/>
          <c:tx>
            <c:strRef>
              <c:f>'TRESORERIE brute'!$B$5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DCC4EE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brute'!$C$5:$E$5</c:f>
              <c:numCache>
                <c:formatCode>#,##0</c:formatCode>
                <c:ptCount val="3"/>
                <c:pt idx="0">
                  <c:v>9721.7000000000007</c:v>
                </c:pt>
                <c:pt idx="1">
                  <c:v>6435.3</c:v>
                </c:pt>
                <c:pt idx="2">
                  <c:v>6003.3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3E-4AD8-BAF1-5FACE279278B}"/>
            </c:ext>
          </c:extLst>
        </c:ser>
        <c:ser>
          <c:idx val="2"/>
          <c:order val="2"/>
          <c:tx>
            <c:strRef>
              <c:f>'TRESORERIE brute'!$B$4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B685DB"/>
            </a:solidFill>
            <a:ln w="6350">
              <a:solidFill>
                <a:srgbClr val="9751CB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brute'!$C$4:$E$4</c:f>
              <c:numCache>
                <c:formatCode>#,##0</c:formatCode>
                <c:ptCount val="3"/>
                <c:pt idx="0">
                  <c:v>11001.7</c:v>
                </c:pt>
                <c:pt idx="1">
                  <c:v>10394</c:v>
                </c:pt>
                <c:pt idx="2">
                  <c:v>9276.2999999999993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3E-4AD8-BAF1-5FACE279278B}"/>
            </c:ext>
          </c:extLst>
        </c:ser>
        <c:ser>
          <c:idx val="0"/>
          <c:order val="3"/>
          <c:tx>
            <c:strRef>
              <c:f>'TRESORERIE brute'!$B$3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9751C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brute'!$C$2:$E$2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brute'!$C$3:$E$3</c:f>
              <c:numCache>
                <c:formatCode>#,##0</c:formatCode>
                <c:ptCount val="3"/>
                <c:pt idx="0">
                  <c:v>29946.5</c:v>
                </c:pt>
                <c:pt idx="1">
                  <c:v>28116.9</c:v>
                </c:pt>
                <c:pt idx="2">
                  <c:v>27168.1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3E-4AD8-BAF1-5FACE279278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  <c:max val="35000"/>
          <c:min val="0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285756501182033"/>
          <c:y val="0.90614067504311402"/>
          <c:w val="0.73476387265976817"/>
          <c:h val="7.4555505524996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/>
              <a:t>Trésorerie nette par strate (en M€) </a:t>
            </a:r>
          </a:p>
        </c:rich>
      </c:tx>
      <c:layout>
        <c:manualLayout>
          <c:xMode val="edge"/>
          <c:yMode val="edge"/>
          <c:x val="0.32480899000543922"/>
          <c:y val="3.01593000048678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22235064935064935"/>
          <c:y val="0.10495565410199556"/>
          <c:w val="0.75495238095238093"/>
          <c:h val="0.76638351088466883"/>
        </c:manualLayout>
      </c:layout>
      <c:barChart>
        <c:barDir val="bar"/>
        <c:grouping val="clustered"/>
        <c:varyColors val="0"/>
        <c:ser>
          <c:idx val="3"/>
          <c:order val="0"/>
          <c:tx>
            <c:strRef>
              <c:f>'TRESORERIE nette'!$B$6</c:f>
              <c:strCache>
                <c:ptCount val="1"/>
                <c:pt idx="0">
                  <c:v>Régions</c:v>
                </c:pt>
              </c:strCache>
            </c:strRef>
          </c:tx>
          <c:spPr>
            <a:solidFill>
              <a:srgbClr val="F5D7E0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nette'!$C$6:$E$6</c:f>
              <c:numCache>
                <c:formatCode>#,##0</c:formatCode>
                <c:ptCount val="3"/>
                <c:pt idx="0">
                  <c:v>1565</c:v>
                </c:pt>
                <c:pt idx="1">
                  <c:v>334.29999999999995</c:v>
                </c:pt>
                <c:pt idx="2">
                  <c:v>140.79999999999995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A-4074-B50D-B2DA6BA7886B}"/>
            </c:ext>
          </c:extLst>
        </c:ser>
        <c:ser>
          <c:idx val="1"/>
          <c:order val="1"/>
          <c:tx>
            <c:strRef>
              <c:f>'TRESORERIE nette'!$B$5</c:f>
              <c:strCache>
                <c:ptCount val="1"/>
                <c:pt idx="0">
                  <c:v>Départements</c:v>
                </c:pt>
              </c:strCache>
            </c:strRef>
          </c:tx>
          <c:spPr>
            <a:solidFill>
              <a:srgbClr val="E9A1B6"/>
            </a:solidFill>
            <a:ln w="6350">
              <a:solidFill>
                <a:srgbClr val="DE749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nette'!$C$5:$E$5</c:f>
              <c:numCache>
                <c:formatCode>#,##0</c:formatCode>
                <c:ptCount val="3"/>
                <c:pt idx="0">
                  <c:v>9576.6</c:v>
                </c:pt>
                <c:pt idx="1">
                  <c:v>5978.1</c:v>
                </c:pt>
                <c:pt idx="2">
                  <c:v>5492.5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A-4074-B50D-B2DA6BA7886B}"/>
            </c:ext>
          </c:extLst>
        </c:ser>
        <c:ser>
          <c:idx val="2"/>
          <c:order val="2"/>
          <c:tx>
            <c:strRef>
              <c:f>'TRESORERIE nette'!$B$4</c:f>
              <c:strCache>
                <c:ptCount val="1"/>
                <c:pt idx="0">
                  <c:v>GFP</c:v>
                </c:pt>
              </c:strCache>
            </c:strRef>
          </c:tx>
          <c:spPr>
            <a:solidFill>
              <a:srgbClr val="DE7492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nette'!$C$4:$E$4</c:f>
              <c:numCache>
                <c:formatCode>#,##0</c:formatCode>
                <c:ptCount val="3"/>
                <c:pt idx="0">
                  <c:v>10789.6</c:v>
                </c:pt>
                <c:pt idx="1">
                  <c:v>10028.1</c:v>
                </c:pt>
                <c:pt idx="2">
                  <c:v>8903.0999999999985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A-4074-B50D-B2DA6BA7886B}"/>
            </c:ext>
          </c:extLst>
        </c:ser>
        <c:ser>
          <c:idx val="0"/>
          <c:order val="3"/>
          <c:tx>
            <c:strRef>
              <c:f>'TRESORERIE nette'!$B$3</c:f>
              <c:strCache>
                <c:ptCount val="1"/>
                <c:pt idx="0">
                  <c:v>Communes </c:v>
                </c:pt>
              </c:strCache>
            </c:strRef>
          </c:tx>
          <c:spPr>
            <a:solidFill>
              <a:srgbClr val="D34970"/>
            </a:solidFill>
            <a:ln w="6350">
              <a:solidFill>
                <a:srgbClr val="D3497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'TRESORERIE nette'!$C$2:$E$2</c:f>
              <c:strCache>
                <c:ptCount val="3"/>
                <c:pt idx="0">
                  <c:v>Exécution 2023
au 30 septembre 2023</c:v>
                </c:pt>
                <c:pt idx="1">
                  <c:v>Exécution 2024
au 30 septembre 2024</c:v>
                </c:pt>
                <c:pt idx="2">
                  <c:v>Exécution 2025
au 30 septembre 2025</c:v>
                </c:pt>
              </c:strCache>
            </c:strRef>
          </c:cat>
          <c:val>
            <c:numRef>
              <c:f>'TRESORERIE nette'!$C$3:$E$3</c:f>
              <c:numCache>
                <c:formatCode>#,##0</c:formatCode>
                <c:ptCount val="3"/>
                <c:pt idx="0">
                  <c:v>29041.9</c:v>
                </c:pt>
                <c:pt idx="1">
                  <c:v>27422.5</c:v>
                </c:pt>
                <c:pt idx="2">
                  <c:v>26324.699999999997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8A-4074-B50D-B2DA6BA78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396788176"/>
        <c:axId val="396790144"/>
      </c:barChart>
      <c:catAx>
        <c:axId val="396788176"/>
        <c:scaling>
          <c:orientation val="minMax"/>
        </c:scaling>
        <c:delete val="0"/>
        <c:axPos val="l"/>
        <c:numFmt formatCode="#,##0.000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6790144"/>
        <c:crosses val="autoZero"/>
        <c:auto val="1"/>
        <c:lblAlgn val="ctr"/>
        <c:lblOffset val="100"/>
        <c:noMultiLvlLbl val="0"/>
      </c:catAx>
      <c:valAx>
        <c:axId val="39679014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396788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038711583924351"/>
          <c:y val="0.90614067504311402"/>
          <c:w val="0.56290008664933688"/>
          <c:h val="8.0083333333333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347382</xdr:colOff>
      <xdr:row>8</xdr:row>
      <xdr:rowOff>30428</xdr:rowOff>
    </xdr:from>
    <xdr:to>
      <xdr:col>7</xdr:col>
      <xdr:colOff>552450</xdr:colOff>
      <xdr:row>23</xdr:row>
      <xdr:rowOff>114300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7</xdr:row>
      <xdr:rowOff>102300</xdr:rowOff>
    </xdr:from>
    <xdr:to>
      <xdr:col>7</xdr:col>
      <xdr:colOff>390975</xdr:colOff>
      <xdr:row>22</xdr:row>
      <xdr:rowOff>161925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56030</xdr:rowOff>
    </xdr:from>
    <xdr:to>
      <xdr:col>7</xdr:col>
      <xdr:colOff>190950</xdr:colOff>
      <xdr:row>23</xdr:row>
      <xdr:rowOff>115655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</xdr:colOff>
      <xdr:row>7</xdr:row>
      <xdr:rowOff>195690</xdr:rowOff>
    </xdr:from>
    <xdr:to>
      <xdr:col>7</xdr:col>
      <xdr:colOff>238575</xdr:colOff>
      <xdr:row>23</xdr:row>
      <xdr:rowOff>55290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98" zoomScaleNormal="98" workbookViewId="0">
      <selection activeCell="E7" sqref="E7"/>
    </sheetView>
  </sheetViews>
  <sheetFormatPr baseColWidth="10" defaultColWidth="0" defaultRowHeight="15" customHeight="1" zeroHeight="1" x14ac:dyDescent="0.25"/>
  <cols>
    <col min="1" max="1" width="11.42578125" customWidth="1"/>
    <col min="2" max="2" width="18.42578125" customWidth="1"/>
    <col min="3" max="5" width="15.85546875" customWidth="1"/>
    <col min="6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4"/>
      <c r="D1" s="24"/>
      <c r="E1" s="24"/>
    </row>
    <row r="2" spans="1:8" s="4" customFormat="1" ht="58.5" customHeight="1" x14ac:dyDescent="0.25">
      <c r="A2" s="5"/>
      <c r="B2" s="50" t="s">
        <v>14</v>
      </c>
      <c r="C2" s="56" t="s">
        <v>15</v>
      </c>
      <c r="D2" s="56" t="s">
        <v>16</v>
      </c>
      <c r="E2" s="56" t="s">
        <v>17</v>
      </c>
      <c r="F2" s="25" t="s">
        <v>9</v>
      </c>
      <c r="G2" s="21" t="s">
        <v>10</v>
      </c>
      <c r="H2" s="22" t="s">
        <v>11</v>
      </c>
    </row>
    <row r="3" spans="1:8" s="4" customFormat="1" ht="18.75" customHeight="1" x14ac:dyDescent="0.25">
      <c r="A3" s="5"/>
      <c r="B3" s="27" t="s">
        <v>1</v>
      </c>
      <c r="C3" s="46">
        <v>21393.1</v>
      </c>
      <c r="D3" s="46">
        <v>23093.1</v>
      </c>
      <c r="E3" s="46">
        <v>24318.400000000001</v>
      </c>
      <c r="F3" s="13"/>
      <c r="G3" s="14">
        <f>SIGN(C3)*(D3/C3-1)</f>
        <v>7.9464874188406531E-2</v>
      </c>
      <c r="H3" s="28">
        <f>SIGN(D3)*(E3/D3-1)</f>
        <v>5.3059138876980771E-2</v>
      </c>
    </row>
    <row r="4" spans="1:8" s="4" customFormat="1" ht="18.75" customHeight="1" x14ac:dyDescent="0.25">
      <c r="A4" s="5"/>
      <c r="B4" s="27" t="s">
        <v>2</v>
      </c>
      <c r="C4" s="15">
        <v>8488.6</v>
      </c>
      <c r="D4" s="15">
        <v>9657.6</v>
      </c>
      <c r="E4" s="15">
        <v>10434.6</v>
      </c>
      <c r="F4" s="13"/>
      <c r="G4" s="14">
        <f t="shared" ref="G4:H4" si="0">SIGN(C4)*(D4/C4-1)</f>
        <v>0.13771411068963069</v>
      </c>
      <c r="H4" s="28">
        <f t="shared" si="0"/>
        <v>8.0454771371769374E-2</v>
      </c>
    </row>
    <row r="5" spans="1:8" s="4" customFormat="1" ht="18.75" customHeight="1" x14ac:dyDescent="0.25">
      <c r="A5" s="51"/>
      <c r="B5" s="27" t="s">
        <v>3</v>
      </c>
      <c r="C5" s="46">
        <v>9460</v>
      </c>
      <c r="D5" s="46">
        <v>9472.6</v>
      </c>
      <c r="E5" s="46">
        <v>8841.9</v>
      </c>
      <c r="F5" s="13"/>
      <c r="G5" s="14">
        <f>SIGN(C5)*(D5/C5-1)</f>
        <v>1.3319238900635355E-3</v>
      </c>
      <c r="H5" s="28">
        <f>SIGN(D5)*(E5/D5-1)</f>
        <v>-6.6581508772670772E-2</v>
      </c>
    </row>
    <row r="6" spans="1:8" s="4" customFormat="1" ht="18.75" customHeight="1" x14ac:dyDescent="0.25">
      <c r="A6" s="5"/>
      <c r="B6" s="27" t="s">
        <v>4</v>
      </c>
      <c r="C6" s="15">
        <v>9062.1</v>
      </c>
      <c r="D6" s="15">
        <v>10894.3</v>
      </c>
      <c r="E6" s="15">
        <v>10249.799999999999</v>
      </c>
      <c r="F6" s="13"/>
      <c r="G6" s="14">
        <f t="shared" ref="G6:H7" si="1">SIGN(C6)*(D6/C6-1)</f>
        <v>0.2021827170302688</v>
      </c>
      <c r="H6" s="28">
        <f t="shared" si="1"/>
        <v>-5.9159376921876561E-2</v>
      </c>
    </row>
    <row r="7" spans="1:8" s="52" customFormat="1" ht="18.75" customHeight="1" x14ac:dyDescent="0.25">
      <c r="A7" s="51"/>
      <c r="B7" s="29" t="s">
        <v>5</v>
      </c>
      <c r="C7" s="30">
        <v>48403.7</v>
      </c>
      <c r="D7" s="30">
        <v>53117.7</v>
      </c>
      <c r="E7" s="30">
        <v>53844.800000000003</v>
      </c>
      <c r="F7" s="31"/>
      <c r="G7" s="32">
        <f>SIGN(C7)*(D7/C7-1)</f>
        <v>9.7389249168968517E-2</v>
      </c>
      <c r="H7" s="33">
        <f t="shared" si="1"/>
        <v>1.3688469192002062E-2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8"/>
      <c r="D9" s="8"/>
      <c r="E9" s="8"/>
      <c r="F9" s="1"/>
      <c r="G9" s="1"/>
      <c r="H9" s="1"/>
    </row>
    <row r="10" spans="1:8" ht="15.75" x14ac:dyDescent="0.25">
      <c r="A10" s="54"/>
      <c r="C10" s="53"/>
      <c r="D10" s="53"/>
      <c r="E10" s="53"/>
      <c r="F10" s="1"/>
      <c r="G10" s="1"/>
      <c r="H10" s="1"/>
    </row>
    <row r="11" spans="1:8" ht="15.75" x14ac:dyDescent="0.25">
      <c r="A11" s="2"/>
      <c r="B11" s="2"/>
      <c r="C11" s="49"/>
      <c r="D11" s="49"/>
      <c r="E11" s="49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2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DRI!C5:E5</xm:f>
              <xm:sqref>F5</xm:sqref>
            </x14:sparkline>
            <x14:sparkline>
              <xm:f>DRI!C6:E6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DRI!C3:E3</xm:f>
              <xm:sqref>F3</xm:sqref>
            </x14:sparkline>
            <x14:sparkline>
              <xm:f>DRI!C4:E4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DRI!C7:E7</xm:f>
              <xm:sqref>F7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showGridLines="0" zoomScale="98" zoomScaleNormal="98" workbookViewId="0">
      <selection activeCell="C7" sqref="C7"/>
    </sheetView>
  </sheetViews>
  <sheetFormatPr baseColWidth="10" defaultColWidth="0" defaultRowHeight="15" customHeight="1" zeroHeight="1" x14ac:dyDescent="0.25"/>
  <cols>
    <col min="1" max="1" width="11.42578125" customWidth="1"/>
    <col min="2" max="2" width="17" customWidth="1"/>
    <col min="3" max="5" width="15.85546875" customWidth="1"/>
    <col min="6" max="8" width="12.7109375" customWidth="1"/>
    <col min="9" max="9" width="11.42578125" customWidth="1"/>
    <col min="10" max="10" width="0" hidden="1" customWidth="1"/>
    <col min="11" max="16383" width="11.42578125" hidden="1"/>
    <col min="16384" max="16384" width="11.42578125" hidden="1" customWidth="1"/>
  </cols>
  <sheetData>
    <row r="1" spans="1:8" x14ac:dyDescent="0.25">
      <c r="C1" s="24"/>
      <c r="D1" s="24"/>
      <c r="E1" s="24"/>
    </row>
    <row r="2" spans="1:8" s="4" customFormat="1" ht="51" customHeight="1" x14ac:dyDescent="0.25">
      <c r="A2" s="5"/>
      <c r="B2" s="50" t="s">
        <v>12</v>
      </c>
      <c r="C2" s="56" t="s">
        <v>15</v>
      </c>
      <c r="D2" s="56" t="s">
        <v>16</v>
      </c>
      <c r="E2" s="56" t="s">
        <v>17</v>
      </c>
      <c r="F2" s="25" t="s">
        <v>9</v>
      </c>
      <c r="G2" s="21" t="s">
        <v>10</v>
      </c>
      <c r="H2" s="22" t="s">
        <v>11</v>
      </c>
    </row>
    <row r="3" spans="1:8" s="4" customFormat="1" ht="18.75" customHeight="1" x14ac:dyDescent="0.25">
      <c r="A3" s="5"/>
      <c r="B3" s="27" t="s">
        <v>1</v>
      </c>
      <c r="C3" s="46">
        <v>72256.5</v>
      </c>
      <c r="D3" s="46">
        <v>77386.100000000006</v>
      </c>
      <c r="E3" s="46">
        <v>79935.7</v>
      </c>
      <c r="F3" s="13"/>
      <c r="G3" s="14">
        <f>SIGN(C3)*(D3/C3-1)</f>
        <v>7.0991537093548773E-2</v>
      </c>
      <c r="H3" s="28">
        <f>SIGN(D3)*(E3/D3-1)</f>
        <v>3.2946485221506006E-2</v>
      </c>
    </row>
    <row r="4" spans="1:8" s="4" customFormat="1" ht="18.75" customHeight="1" x14ac:dyDescent="0.25">
      <c r="A4" s="5"/>
      <c r="B4" s="27" t="s">
        <v>2</v>
      </c>
      <c r="C4" s="15">
        <v>24978.5</v>
      </c>
      <c r="D4" s="15">
        <v>27421.3</v>
      </c>
      <c r="E4" s="15">
        <v>28918.300000000003</v>
      </c>
      <c r="F4" s="13"/>
      <c r="G4" s="14">
        <f t="shared" ref="G4:H4" si="0">SIGN(C4)*(D4/C4-1)</f>
        <v>9.7796104649998883E-2</v>
      </c>
      <c r="H4" s="28">
        <f t="shared" si="0"/>
        <v>5.4592597725126257E-2</v>
      </c>
    </row>
    <row r="5" spans="1:8" s="4" customFormat="1" ht="18.75" customHeight="1" x14ac:dyDescent="0.25">
      <c r="A5" s="51"/>
      <c r="B5" s="27" t="s">
        <v>3</v>
      </c>
      <c r="C5" s="46">
        <v>52882.400000000001</v>
      </c>
      <c r="D5" s="46">
        <v>55309.4</v>
      </c>
      <c r="E5" s="46">
        <v>54980.4</v>
      </c>
      <c r="F5" s="13"/>
      <c r="G5" s="14">
        <f>SIGN(C5)*(D5/C5-1)</f>
        <v>4.5894286189734235E-2</v>
      </c>
      <c r="H5" s="28">
        <f>SIGN(D5)*(E5/D5-1)</f>
        <v>-5.9483559756569049E-3</v>
      </c>
    </row>
    <row r="6" spans="1:8" s="4" customFormat="1" ht="18.75" customHeight="1" x14ac:dyDescent="0.25">
      <c r="A6" s="5"/>
      <c r="B6" s="27" t="s">
        <v>4</v>
      </c>
      <c r="C6" s="15">
        <v>24706.2</v>
      </c>
      <c r="D6" s="15">
        <v>26962.199999999997</v>
      </c>
      <c r="E6" s="15">
        <v>26285</v>
      </c>
      <c r="F6" s="13"/>
      <c r="G6" s="14">
        <f t="shared" ref="G6:H7" si="1">SIGN(C6)*(D6/C6-1)</f>
        <v>9.131311168856393E-2</v>
      </c>
      <c r="H6" s="28">
        <f t="shared" si="1"/>
        <v>-2.5116644784179187E-2</v>
      </c>
    </row>
    <row r="7" spans="1:8" s="52" customFormat="1" ht="18.75" customHeight="1" x14ac:dyDescent="0.25">
      <c r="A7" s="51"/>
      <c r="B7" s="29" t="s">
        <v>5</v>
      </c>
      <c r="C7" s="30">
        <v>174823.5</v>
      </c>
      <c r="D7" s="30">
        <v>187078.8</v>
      </c>
      <c r="E7" s="30">
        <v>190119.3</v>
      </c>
      <c r="F7" s="31"/>
      <c r="G7" s="32">
        <f t="shared" si="1"/>
        <v>7.0100987567460749E-2</v>
      </c>
      <c r="H7" s="33">
        <f t="shared" si="1"/>
        <v>1.6252509637650014E-2</v>
      </c>
    </row>
    <row r="8" spans="1:8" ht="15.75" x14ac:dyDescent="0.25">
      <c r="A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B10" s="55" t="s">
        <v>13</v>
      </c>
      <c r="C10" s="53"/>
      <c r="D10" s="53"/>
      <c r="E10" s="53"/>
      <c r="F10" s="1"/>
      <c r="G10" s="1"/>
      <c r="H10" s="1"/>
    </row>
    <row r="11" spans="1:8" ht="15.75" x14ac:dyDescent="0.25">
      <c r="A11" s="2"/>
      <c r="B11" s="2"/>
      <c r="C11" s="49"/>
      <c r="D11" s="49"/>
      <c r="E11" s="49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ht="15" customHeight="1" x14ac:dyDescent="0.25"/>
    <row r="34" ht="15" customHeight="1" x14ac:dyDescent="0.25"/>
    <row r="35" ht="15" customHeight="1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3" orientation="portrait" r:id="rId1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TOTALES'!C3:E3</xm:f>
              <xm:sqref>F3</xm:sqref>
            </x14:sparkline>
            <x14:sparkline>
              <xm:f>'DEPENSES TOTALES'!C4:E4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'DEPENSES TOTALES'!C5:E5</xm:f>
              <xm:sqref>F5</xm:sqref>
            </x14:sparkline>
            <x14:sparkline>
              <xm:f>'DEPENSES TOTALES'!C6:E6</xm:f>
              <xm:sqref>F6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I24"/>
  <sheetViews>
    <sheetView showGridLines="0" zoomScaleNormal="100" workbookViewId="0">
      <selection activeCell="F7" sqref="F7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3" width="15.85546875" bestFit="1" customWidth="1"/>
    <col min="4" max="5" width="15.5703125" customWidth="1"/>
    <col min="6" max="8" width="12.7109375" customWidth="1"/>
    <col min="9" max="9" width="11.42578125" customWidth="1"/>
    <col min="10" max="16384" width="11.42578125" hidden="1"/>
  </cols>
  <sheetData>
    <row r="1" spans="1:9" x14ac:dyDescent="0.25">
      <c r="A1" s="44"/>
      <c r="C1" s="45"/>
      <c r="D1" s="45"/>
      <c r="E1" s="45"/>
    </row>
    <row r="2" spans="1:9" s="4" customFormat="1" ht="51" customHeight="1" x14ac:dyDescent="0.25">
      <c r="A2" s="5"/>
      <c r="B2" s="26" t="s">
        <v>0</v>
      </c>
      <c r="C2" s="56" t="s">
        <v>15</v>
      </c>
      <c r="D2" s="56" t="s">
        <v>16</v>
      </c>
      <c r="E2" s="56" t="s">
        <v>17</v>
      </c>
      <c r="F2" s="25" t="s">
        <v>9</v>
      </c>
      <c r="G2" s="21" t="s">
        <v>10</v>
      </c>
      <c r="H2" s="22" t="s">
        <v>11</v>
      </c>
    </row>
    <row r="3" spans="1:9" ht="15.75" x14ac:dyDescent="0.25">
      <c r="A3" s="1"/>
      <c r="B3" s="27" t="s">
        <v>1</v>
      </c>
      <c r="C3" s="46">
        <v>5546.3</v>
      </c>
      <c r="D3" s="46">
        <v>4376.5</v>
      </c>
      <c r="E3" s="46">
        <v>5661.1</v>
      </c>
      <c r="F3" s="13"/>
      <c r="G3" s="14">
        <f>SIGN(C3)*(D3/C3-1)</f>
        <v>-0.21091538503146245</v>
      </c>
      <c r="H3" s="28">
        <f t="shared" ref="H3:H6" si="0">SIGN(D3)*(E3/D3-1)</f>
        <v>0.29352222095281633</v>
      </c>
      <c r="I3" s="24"/>
    </row>
    <row r="4" spans="1:9" ht="15.75" x14ac:dyDescent="0.25">
      <c r="A4" s="1"/>
      <c r="B4" s="27" t="s">
        <v>2</v>
      </c>
      <c r="C4" s="15">
        <v>3976.2</v>
      </c>
      <c r="D4" s="15">
        <v>4550.8</v>
      </c>
      <c r="E4" s="15">
        <v>4248.2</v>
      </c>
      <c r="F4" s="13"/>
      <c r="G4" s="14">
        <f>SIGN(C4)*(D4/C4-1)</f>
        <v>0.14450983350938085</v>
      </c>
      <c r="H4" s="28">
        <f t="shared" si="0"/>
        <v>-6.6493803287334119E-2</v>
      </c>
    </row>
    <row r="5" spans="1:9" ht="15.75" x14ac:dyDescent="0.25">
      <c r="A5" s="2"/>
      <c r="B5" s="27" t="s">
        <v>3</v>
      </c>
      <c r="C5" s="46">
        <v>5637.2</v>
      </c>
      <c r="D5" s="46">
        <v>3846.3</v>
      </c>
      <c r="E5" s="46">
        <v>2947.8</v>
      </c>
      <c r="F5" s="13"/>
      <c r="G5" s="14">
        <f>SIGN(C5)*(D5/C5-1)</f>
        <v>-0.31769318101184985</v>
      </c>
      <c r="H5" s="28">
        <f t="shared" si="0"/>
        <v>-0.23360112315731996</v>
      </c>
    </row>
    <row r="6" spans="1:9" ht="15.75" x14ac:dyDescent="0.25">
      <c r="A6" s="1"/>
      <c r="B6" s="27" t="s">
        <v>4</v>
      </c>
      <c r="C6" s="15">
        <v>2936.5</v>
      </c>
      <c r="D6" s="15">
        <v>2333.4</v>
      </c>
      <c r="E6" s="15">
        <v>2802.8</v>
      </c>
      <c r="F6" s="13"/>
      <c r="G6" s="14">
        <f>SIGN(C6)*(D6/C6-1)</f>
        <v>-0.20538055508258124</v>
      </c>
      <c r="H6" s="28">
        <f t="shared" si="0"/>
        <v>0.20116568098054355</v>
      </c>
    </row>
    <row r="7" spans="1:9" ht="15.75" x14ac:dyDescent="0.25">
      <c r="A7" s="1"/>
      <c r="B7" s="29" t="s">
        <v>5</v>
      </c>
      <c r="C7" s="30">
        <v>18096.3</v>
      </c>
      <c r="D7" s="30">
        <v>15107</v>
      </c>
      <c r="E7" s="30">
        <v>15659.9</v>
      </c>
      <c r="F7" s="31"/>
      <c r="G7" s="32">
        <f>SIGN(C7)*(D7/C7-1)</f>
        <v>-0.16518846394014242</v>
      </c>
      <c r="H7" s="33">
        <f>SIGN(D7)*(E7/D7-1)</f>
        <v>3.6598927649434065E-2</v>
      </c>
    </row>
    <row r="8" spans="1:9" ht="15.75" x14ac:dyDescent="0.25">
      <c r="A8" s="1"/>
      <c r="B8" s="5"/>
      <c r="C8" s="6"/>
      <c r="D8" s="23"/>
      <c r="E8" s="23"/>
      <c r="F8" s="6"/>
    </row>
    <row r="9" spans="1:9" ht="15.75" x14ac:dyDescent="0.25">
      <c r="A9" s="1"/>
    </row>
    <row r="10" spans="1:9" ht="15.75" x14ac:dyDescent="0.25">
      <c r="A10" s="1"/>
    </row>
    <row r="11" spans="1:9" ht="15.75" x14ac:dyDescent="0.25">
      <c r="A11" s="2"/>
      <c r="B11" s="3"/>
      <c r="C11" s="3"/>
      <c r="D11" s="3"/>
      <c r="E11" s="3"/>
      <c r="F11" s="3"/>
      <c r="G11" s="3"/>
      <c r="H11" s="3"/>
    </row>
    <row r="12" spans="1:9" ht="15.75" x14ac:dyDescent="0.25">
      <c r="A12" s="1"/>
    </row>
    <row r="13" spans="1:9" ht="16.5" customHeight="1" x14ac:dyDescent="0.25">
      <c r="A13" s="1"/>
      <c r="B13" s="1"/>
      <c r="C13" s="5"/>
      <c r="D13" s="4"/>
      <c r="E13" s="1"/>
      <c r="F13" s="1"/>
      <c r="G13" s="1"/>
      <c r="H13" s="1"/>
    </row>
    <row r="14" spans="1:9" ht="15.75" x14ac:dyDescent="0.25">
      <c r="A14" s="1"/>
      <c r="B14" s="1"/>
      <c r="C14" s="1"/>
      <c r="D14" s="1"/>
      <c r="E14" s="1"/>
      <c r="F14" s="1"/>
      <c r="G14" s="1"/>
      <c r="H14" s="1"/>
    </row>
    <row r="15" spans="1:9" ht="15.75" x14ac:dyDescent="0.25">
      <c r="A15" s="1"/>
      <c r="B15" s="1"/>
      <c r="C15" s="1"/>
      <c r="D15" s="1"/>
      <c r="E15" s="1"/>
      <c r="F15" s="1"/>
      <c r="G15" s="1"/>
      <c r="H15" s="1"/>
    </row>
    <row r="16" spans="1:9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4"/>
      <c r="B18" s="4"/>
      <c r="C18" s="4"/>
      <c r="D18" s="1"/>
      <c r="E18" s="1"/>
      <c r="F18" s="1"/>
      <c r="G18" s="1"/>
      <c r="H18" s="1"/>
    </row>
    <row r="19" spans="1:8" ht="15.75" x14ac:dyDescent="0.25">
      <c r="A19" s="4"/>
      <c r="B19" s="4"/>
      <c r="C19" s="4"/>
      <c r="D19" s="1"/>
      <c r="E19" s="1"/>
      <c r="F19" s="1"/>
      <c r="G19" s="1"/>
      <c r="H19" s="1"/>
    </row>
    <row r="20" spans="1:8" ht="15.75" x14ac:dyDescent="0.25">
      <c r="A20" s="7"/>
      <c r="B20" s="5"/>
      <c r="C20" s="4"/>
      <c r="D20" s="1"/>
      <c r="E20" s="1"/>
      <c r="F20" s="1"/>
      <c r="G20" s="1"/>
      <c r="H20" s="1"/>
    </row>
    <row r="21" spans="1:8" ht="15.75" x14ac:dyDescent="0.25">
      <c r="A21" s="7"/>
      <c r="B21" s="5"/>
      <c r="C21" s="4"/>
      <c r="D21" s="1"/>
      <c r="E21" s="1"/>
      <c r="F21" s="1"/>
      <c r="G21" s="1"/>
      <c r="H21" s="1"/>
    </row>
    <row r="22" spans="1:8" ht="15.75" x14ac:dyDescent="0.25">
      <c r="A22" s="7"/>
      <c r="B22" s="5"/>
      <c r="C22" s="4"/>
      <c r="D22" s="1"/>
      <c r="E22" s="1"/>
      <c r="F22" s="1"/>
      <c r="G22" s="1"/>
      <c r="H22" s="1"/>
    </row>
    <row r="23" spans="1:8" ht="15.75" x14ac:dyDescent="0.25">
      <c r="A23" s="7"/>
      <c r="B23" s="5"/>
      <c r="C23" s="4"/>
      <c r="D23" s="1"/>
      <c r="E23" s="1"/>
      <c r="F23" s="1"/>
      <c r="G23" s="1"/>
      <c r="H23" s="1"/>
    </row>
    <row r="24" spans="1:8" ht="15.75" x14ac:dyDescent="0.25">
      <c r="A24" s="7"/>
      <c r="B24" s="5"/>
      <c r="C24" s="4"/>
      <c r="D24" s="1"/>
      <c r="E24" s="1"/>
      <c r="F24" s="1"/>
      <c r="G24" s="1"/>
      <c r="H24" s="1"/>
    </row>
  </sheetData>
  <pageMargins left="0.51181102362204722" right="0.51181102362204722" top="0.74803149606299213" bottom="0.74803149606299213" header="0.31496062992125984" footer="0.31496062992125984"/>
  <pageSetup paperSize="9" scale="75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BRUTE'!C3:E3</xm:f>
              <xm:sqref>F3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BRUTE'!C5:E5</xm:f>
              <xm:sqref>F5</xm:sqref>
            </x14:sparkline>
            <x14:sparkline>
              <xm:f>'CAF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BRUTE'!C4:E4</xm:f>
              <xm:sqref>F4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I26"/>
  <sheetViews>
    <sheetView showGridLines="0" zoomScaleNormal="100" workbookViewId="0">
      <selection activeCell="H4" sqref="H4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5.85546875" customWidth="1"/>
    <col min="6" max="6" width="12.5703125" customWidth="1"/>
    <col min="7" max="7" width="12.42578125" customWidth="1"/>
    <col min="8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10" customFormat="1" ht="51" customHeight="1" x14ac:dyDescent="0.25">
      <c r="A2" s="11"/>
      <c r="B2" s="26" t="s">
        <v>6</v>
      </c>
      <c r="C2" s="56" t="s">
        <v>15</v>
      </c>
      <c r="D2" s="56" t="s">
        <v>16</v>
      </c>
      <c r="E2" s="56" t="s">
        <v>17</v>
      </c>
      <c r="F2" s="25" t="s">
        <v>9</v>
      </c>
      <c r="G2" s="21" t="s">
        <v>10</v>
      </c>
      <c r="H2" s="22" t="s">
        <v>11</v>
      </c>
    </row>
    <row r="3" spans="1:8" ht="15.75" x14ac:dyDescent="0.25">
      <c r="A3" s="1"/>
      <c r="B3" s="27" t="s">
        <v>1</v>
      </c>
      <c r="C3" s="12">
        <v>1158.0999999999999</v>
      </c>
      <c r="D3" s="12">
        <v>251.6</v>
      </c>
      <c r="E3" s="12">
        <v>1505.9</v>
      </c>
      <c r="F3" s="13"/>
      <c r="G3" s="14">
        <f>SIGN(C3)*(D3/C3-1)</f>
        <v>-0.78274760383386577</v>
      </c>
      <c r="H3" s="28">
        <f>SIGN(D3)*(E3/D3-1)</f>
        <v>4.9852941176470598</v>
      </c>
    </row>
    <row r="4" spans="1:8" ht="15.75" x14ac:dyDescent="0.25">
      <c r="A4" s="1"/>
      <c r="B4" s="27" t="s">
        <v>2</v>
      </c>
      <c r="C4" s="15">
        <v>2330.9</v>
      </c>
      <c r="D4" s="15">
        <v>2865.9</v>
      </c>
      <c r="E4" s="15">
        <v>2477.6</v>
      </c>
      <c r="F4" s="13"/>
      <c r="G4" s="14">
        <f t="shared" ref="G4:G7" si="0">SIGN(C4)*(D4/C4-1)</f>
        <v>0.22952507615084294</v>
      </c>
      <c r="H4" s="28">
        <f t="shared" ref="H4:H7" si="1">SIGN(D4)*(E4/D4-1)</f>
        <v>-0.13548972399595249</v>
      </c>
    </row>
    <row r="5" spans="1:8" ht="15.75" x14ac:dyDescent="0.25">
      <c r="A5" s="2"/>
      <c r="B5" s="27" t="s">
        <v>3</v>
      </c>
      <c r="C5" s="12">
        <v>3452.1</v>
      </c>
      <c r="D5" s="12">
        <v>1735.7</v>
      </c>
      <c r="E5" s="12">
        <v>782.8</v>
      </c>
      <c r="F5" s="13"/>
      <c r="G5" s="14">
        <f t="shared" si="0"/>
        <v>-0.49720460009849077</v>
      </c>
      <c r="H5" s="28">
        <f t="shared" si="1"/>
        <v>-0.54900040329550048</v>
      </c>
    </row>
    <row r="6" spans="1:8" ht="15.75" x14ac:dyDescent="0.25">
      <c r="A6" s="1"/>
      <c r="B6" s="27" t="s">
        <v>4</v>
      </c>
      <c r="C6" s="15">
        <v>1534.7</v>
      </c>
      <c r="D6" s="15">
        <v>541.1</v>
      </c>
      <c r="E6" s="15">
        <v>734.9</v>
      </c>
      <c r="F6" s="13"/>
      <c r="G6" s="14">
        <f t="shared" si="0"/>
        <v>-0.64742294911057541</v>
      </c>
      <c r="H6" s="28">
        <f t="shared" si="1"/>
        <v>0.35815930511920158</v>
      </c>
    </row>
    <row r="7" spans="1:8" ht="15.75" x14ac:dyDescent="0.25">
      <c r="A7" s="1"/>
      <c r="B7" s="29" t="s">
        <v>5</v>
      </c>
      <c r="C7" s="30">
        <v>8475.9</v>
      </c>
      <c r="D7" s="30">
        <v>5394.3</v>
      </c>
      <c r="E7" s="30">
        <v>5501.3</v>
      </c>
      <c r="F7" s="31"/>
      <c r="G7" s="32">
        <f t="shared" si="0"/>
        <v>-0.36357201005202977</v>
      </c>
      <c r="H7" s="33">
        <f t="shared" si="1"/>
        <v>1.9835752553621466E-2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ht="15.75" x14ac:dyDescent="0.25">
      <c r="A25" s="1"/>
      <c r="B25" s="1"/>
      <c r="C25" s="1"/>
      <c r="D25" s="1"/>
      <c r="E25" s="1"/>
      <c r="F25" s="1"/>
      <c r="G25" s="1"/>
      <c r="H25" s="1"/>
    </row>
    <row r="26" spans="1:8" ht="15.75" hidden="1" x14ac:dyDescent="0.25">
      <c r="A26" s="1"/>
      <c r="B26" s="1"/>
      <c r="C26" s="1"/>
      <c r="D26" s="1"/>
      <c r="E26" s="1"/>
      <c r="F26" s="1"/>
      <c r="G26" s="1"/>
      <c r="H26" s="1"/>
    </row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NETTE'!C5:E5</xm:f>
              <xm:sqref>F5</xm:sqref>
            </x14:sparkline>
            <x14:sparkline>
              <xm:f>'CAF NETTE'!C6:E6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NETTE'!C3:E3</xm:f>
              <xm:sqref>F3</xm:sqref>
            </x14:sparkline>
            <x14:sparkline>
              <xm:f>'CAF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'CAF NETTE'!C7:E7</xm:f>
              <xm:sqref>F7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showGridLines="0" zoomScaleNormal="100" workbookViewId="0">
      <selection activeCell="I23" sqref="I23"/>
    </sheetView>
  </sheetViews>
  <sheetFormatPr baseColWidth="10" defaultColWidth="0" defaultRowHeight="15" customHeight="1" zeroHeight="1" x14ac:dyDescent="0.25"/>
  <cols>
    <col min="1" max="1" width="11.42578125" customWidth="1"/>
    <col min="2" max="2" width="13.7109375" customWidth="1"/>
    <col min="3" max="5" width="15.7109375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20" t="s">
        <v>8</v>
      </c>
      <c r="C2" s="56" t="s">
        <v>15</v>
      </c>
      <c r="D2" s="56" t="s">
        <v>16</v>
      </c>
      <c r="E2" s="56" t="s">
        <v>17</v>
      </c>
      <c r="F2" s="25" t="s">
        <v>9</v>
      </c>
      <c r="G2" s="21" t="s">
        <v>10</v>
      </c>
      <c r="H2" s="22" t="s">
        <v>11</v>
      </c>
    </row>
    <row r="3" spans="1:8" ht="15.75" x14ac:dyDescent="0.25">
      <c r="A3" s="1"/>
      <c r="B3" s="16" t="s">
        <v>1</v>
      </c>
      <c r="C3" s="12">
        <v>29946.5</v>
      </c>
      <c r="D3" s="12">
        <v>28116.9</v>
      </c>
      <c r="E3" s="12">
        <v>27168.1</v>
      </c>
      <c r="F3" s="13"/>
      <c r="G3" s="14">
        <f>D3/C3-1</f>
        <v>-6.1095620523266447E-2</v>
      </c>
      <c r="H3" s="14">
        <f>SIGN(D3)*(E3/D3-1)</f>
        <v>-3.3744829622042394E-2</v>
      </c>
    </row>
    <row r="4" spans="1:8" ht="15.75" x14ac:dyDescent="0.25">
      <c r="A4" s="1"/>
      <c r="B4" s="16" t="s">
        <v>2</v>
      </c>
      <c r="C4" s="15">
        <v>11001.7</v>
      </c>
      <c r="D4" s="15">
        <v>10394</v>
      </c>
      <c r="E4" s="15">
        <v>9276.2999999999993</v>
      </c>
      <c r="F4" s="13"/>
      <c r="G4" s="14">
        <f>D4/C4-1</f>
        <v>-5.523691793086527E-2</v>
      </c>
      <c r="H4" s="14">
        <f t="shared" ref="H4:H6" si="0">SIGN(D4)*(E4/D4-1)</f>
        <v>-0.10753319222628444</v>
      </c>
    </row>
    <row r="5" spans="1:8" ht="15.75" x14ac:dyDescent="0.25">
      <c r="A5" s="2"/>
      <c r="B5" s="16" t="s">
        <v>3</v>
      </c>
      <c r="C5" s="12">
        <v>9721.7000000000007</v>
      </c>
      <c r="D5" s="12">
        <v>6435.3</v>
      </c>
      <c r="E5" s="12">
        <v>6003.3</v>
      </c>
      <c r="F5" s="13"/>
      <c r="G5" s="14">
        <f t="shared" ref="G5:G6" si="1">D5/C5-1</f>
        <v>-0.33804787228571143</v>
      </c>
      <c r="H5" s="14">
        <f t="shared" si="0"/>
        <v>-6.7129737541373413E-2</v>
      </c>
    </row>
    <row r="6" spans="1:8" ht="15.75" x14ac:dyDescent="0.25">
      <c r="A6" s="1"/>
      <c r="B6" s="16" t="s">
        <v>4</v>
      </c>
      <c r="C6" s="15">
        <v>2154.4</v>
      </c>
      <c r="D6" s="15">
        <v>1460.3</v>
      </c>
      <c r="E6" s="15">
        <v>1457.5</v>
      </c>
      <c r="F6" s="13"/>
      <c r="G6" s="14">
        <f t="shared" si="1"/>
        <v>-0.32217786854808772</v>
      </c>
      <c r="H6" s="14">
        <f t="shared" si="0"/>
        <v>-1.9174142299527297E-3</v>
      </c>
    </row>
    <row r="7" spans="1:8" ht="15.75" x14ac:dyDescent="0.25">
      <c r="A7" s="1"/>
      <c r="B7" s="17" t="s">
        <v>5</v>
      </c>
      <c r="C7" s="18">
        <v>52824.3</v>
      </c>
      <c r="D7" s="18">
        <v>46406.5</v>
      </c>
      <c r="E7" s="18">
        <v>43905.2</v>
      </c>
      <c r="F7" s="13"/>
      <c r="G7" s="19">
        <f>D7/C7-1</f>
        <v>-0.12149332788129708</v>
      </c>
      <c r="H7" s="19">
        <f>SIGN(D7)*(E7/D7-1)</f>
        <v>-5.3899776970898539E-2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brute'!C5:E5</xm:f>
              <xm:sqref>F5</xm:sqref>
            </x14:sparkline>
            <x14:sparkline>
              <xm:f>'TRESORERIE brute'!C6:E6</xm:f>
              <xm:sqref>F6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brute'!C3:E3</xm:f>
              <xm:sqref>F3</xm:sqref>
            </x14:sparkline>
            <x14:sparkline>
              <xm:f>'TRESORERIE brute'!C4:E4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brute'!C7:E7</xm:f>
              <xm:sqref>F7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I25"/>
  <sheetViews>
    <sheetView showGridLines="0" tabSelected="1" zoomScaleNormal="100" workbookViewId="0">
      <selection activeCell="I15" sqref="I15"/>
    </sheetView>
  </sheetViews>
  <sheetFormatPr baseColWidth="10" defaultColWidth="0" defaultRowHeight="15" zeroHeight="1" x14ac:dyDescent="0.25"/>
  <cols>
    <col min="1" max="1" width="11.42578125" customWidth="1"/>
    <col min="2" max="2" width="13.7109375" customWidth="1"/>
    <col min="3" max="5" width="16" customWidth="1"/>
    <col min="6" max="8" width="12.7109375" customWidth="1"/>
    <col min="9" max="9" width="11.42578125" customWidth="1"/>
    <col min="10" max="16384" width="11.42578125" hidden="1"/>
  </cols>
  <sheetData>
    <row r="1" spans="1:8" x14ac:dyDescent="0.25">
      <c r="C1" s="9"/>
      <c r="D1" s="24"/>
      <c r="E1" s="24"/>
    </row>
    <row r="2" spans="1:8" s="4" customFormat="1" ht="51" customHeight="1" x14ac:dyDescent="0.25">
      <c r="A2" s="5"/>
      <c r="B2" s="34" t="s">
        <v>7</v>
      </c>
      <c r="C2" s="56" t="s">
        <v>15</v>
      </c>
      <c r="D2" s="56" t="s">
        <v>16</v>
      </c>
      <c r="E2" s="56" t="s">
        <v>17</v>
      </c>
      <c r="F2" s="25" t="s">
        <v>9</v>
      </c>
      <c r="G2" s="35" t="s">
        <v>10</v>
      </c>
      <c r="H2" s="36" t="s">
        <v>11</v>
      </c>
    </row>
    <row r="3" spans="1:8" ht="15.75" x14ac:dyDescent="0.25">
      <c r="A3" s="1"/>
      <c r="B3" s="37" t="s">
        <v>1</v>
      </c>
      <c r="C3" s="12">
        <v>29041.9</v>
      </c>
      <c r="D3" s="12">
        <v>27422.5</v>
      </c>
      <c r="E3" s="47">
        <v>26324.699999999997</v>
      </c>
      <c r="F3" s="13"/>
      <c r="G3" s="14">
        <f>SIGN(C3)*(D3/C3-1)</f>
        <v>-5.5760814547257675E-2</v>
      </c>
      <c r="H3" s="38">
        <f>SIGN(D3)*(E3/D3-1)</f>
        <v>-4.0032819764791783E-2</v>
      </c>
    </row>
    <row r="4" spans="1:8" ht="15.75" x14ac:dyDescent="0.25">
      <c r="A4" s="1"/>
      <c r="B4" s="37" t="s">
        <v>2</v>
      </c>
      <c r="C4" s="15">
        <v>10789.6</v>
      </c>
      <c r="D4" s="15">
        <v>10028.1</v>
      </c>
      <c r="E4" s="48">
        <v>8903.0999999999985</v>
      </c>
      <c r="F4" s="13"/>
      <c r="G4" s="14">
        <f t="shared" ref="G4:G7" si="0">SIGN(C4)*(D4/C4-1)</f>
        <v>-7.0577222510565751E-2</v>
      </c>
      <c r="H4" s="38">
        <f t="shared" ref="H4:H7" si="1">SIGN(D4)*(E4/D4-1)</f>
        <v>-0.11218476082209006</v>
      </c>
    </row>
    <row r="5" spans="1:8" ht="15.75" x14ac:dyDescent="0.25">
      <c r="A5" s="2"/>
      <c r="B5" s="37" t="s">
        <v>3</v>
      </c>
      <c r="C5" s="12">
        <v>9576.6</v>
      </c>
      <c r="D5" s="12">
        <v>5978.1</v>
      </c>
      <c r="E5" s="47">
        <v>5492.5</v>
      </c>
      <c r="F5" s="13"/>
      <c r="G5" s="14">
        <f>SIGN(C5)*(D5/C5-1)</f>
        <v>-0.37575966418144224</v>
      </c>
      <c r="H5" s="38">
        <f>SIGN(D5)*(E5/D5-1)</f>
        <v>-8.1229822184306077E-2</v>
      </c>
    </row>
    <row r="6" spans="1:8" ht="15.75" x14ac:dyDescent="0.25">
      <c r="A6" s="1"/>
      <c r="B6" s="37" t="s">
        <v>4</v>
      </c>
      <c r="C6" s="15">
        <v>1565</v>
      </c>
      <c r="D6" s="15">
        <v>334.29999999999995</v>
      </c>
      <c r="E6" s="48">
        <v>140.79999999999995</v>
      </c>
      <c r="F6" s="13"/>
      <c r="G6" s="14">
        <f>SIGN(C6)*(D6/C6-1)</f>
        <v>-0.78638977635782747</v>
      </c>
      <c r="H6" s="38">
        <f>SIGN(D6)*(E6/D6-1)</f>
        <v>-0.57882141788812458</v>
      </c>
    </row>
    <row r="7" spans="1:8" ht="15.75" x14ac:dyDescent="0.25">
      <c r="A7" s="1"/>
      <c r="B7" s="39" t="s">
        <v>5</v>
      </c>
      <c r="C7" s="40">
        <v>50973</v>
      </c>
      <c r="D7" s="40">
        <v>43763</v>
      </c>
      <c r="E7" s="40">
        <v>40861</v>
      </c>
      <c r="F7" s="41"/>
      <c r="G7" s="42">
        <f t="shared" si="0"/>
        <v>-0.14144743295470152</v>
      </c>
      <c r="H7" s="43">
        <f t="shared" si="1"/>
        <v>-6.6311724516143755E-2</v>
      </c>
    </row>
    <row r="8" spans="1:8" ht="15.75" x14ac:dyDescent="0.25">
      <c r="A8" s="1"/>
      <c r="B8" s="1"/>
      <c r="C8" s="8"/>
      <c r="D8" s="8"/>
      <c r="E8" s="8"/>
      <c r="F8" s="1"/>
      <c r="G8" s="1"/>
      <c r="H8" s="1"/>
    </row>
    <row r="9" spans="1:8" ht="15.75" x14ac:dyDescent="0.25">
      <c r="A9" s="1"/>
      <c r="B9" s="1"/>
      <c r="C9" s="1"/>
      <c r="D9" s="1"/>
      <c r="E9" s="1"/>
      <c r="F9" s="1"/>
      <c r="G9" s="1"/>
      <c r="H9" s="1"/>
    </row>
    <row r="10" spans="1:8" ht="15.75" x14ac:dyDescent="0.25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2"/>
      <c r="B11" s="2"/>
      <c r="C11" s="2"/>
      <c r="D11" s="2"/>
      <c r="E11" s="2"/>
      <c r="F11" s="2"/>
      <c r="G11" s="2"/>
      <c r="H11" s="2"/>
    </row>
    <row r="12" spans="1:8" ht="15.75" x14ac:dyDescent="0.25">
      <c r="A12" s="1"/>
      <c r="B12" s="1"/>
      <c r="C12" s="1"/>
      <c r="D12" s="1"/>
      <c r="E12" s="1"/>
      <c r="F12" s="1"/>
      <c r="G12" s="1"/>
      <c r="H12" s="1"/>
    </row>
    <row r="13" spans="1:8" ht="15.75" x14ac:dyDescent="0.25">
      <c r="A13" s="1"/>
      <c r="B13" s="1"/>
      <c r="C13" s="1"/>
      <c r="D13" s="1"/>
      <c r="E13" s="1"/>
      <c r="F13" s="1"/>
      <c r="G13" s="1"/>
      <c r="H13" s="1"/>
    </row>
    <row r="14" spans="1:8" ht="15.75" x14ac:dyDescent="0.25">
      <c r="A14" s="1"/>
      <c r="B14" s="1"/>
      <c r="C14" s="1"/>
      <c r="D14" s="1"/>
      <c r="E14" s="1"/>
      <c r="F14" s="1"/>
      <c r="G14" s="1"/>
      <c r="H14" s="1"/>
    </row>
    <row r="15" spans="1:8" ht="15.75" x14ac:dyDescent="0.25">
      <c r="A15" s="1"/>
      <c r="B15" s="1"/>
      <c r="C15" s="1"/>
      <c r="D15" s="1"/>
      <c r="E15" s="1"/>
      <c r="F15" s="1"/>
      <c r="G15" s="1"/>
      <c r="H15" s="1"/>
    </row>
    <row r="16" spans="1:8" ht="15.75" x14ac:dyDescent="0.25">
      <c r="A16" s="1"/>
      <c r="B16" s="1"/>
      <c r="C16" s="1"/>
      <c r="D16" s="1"/>
      <c r="E16" s="1"/>
      <c r="F16" s="1"/>
      <c r="G16" s="1"/>
      <c r="H16" s="1"/>
    </row>
    <row r="17" spans="1:8" ht="15.75" x14ac:dyDescent="0.25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1"/>
      <c r="B18" s="1"/>
      <c r="C18" s="1"/>
      <c r="D18" s="1"/>
      <c r="E18" s="1"/>
      <c r="F18" s="1"/>
      <c r="G18" s="1"/>
      <c r="H18" s="1"/>
    </row>
    <row r="19" spans="1:8" ht="15.75" x14ac:dyDescent="0.25">
      <c r="A19" s="1"/>
      <c r="B19" s="1"/>
      <c r="C19" s="1"/>
      <c r="D19" s="1"/>
      <c r="E19" s="1"/>
      <c r="F19" s="1"/>
      <c r="G19" s="1"/>
      <c r="H19" s="1"/>
    </row>
    <row r="20" spans="1:8" ht="15.75" x14ac:dyDescent="0.25">
      <c r="A20" s="1"/>
      <c r="B20" s="1"/>
      <c r="C20" s="1"/>
      <c r="D20" s="1"/>
      <c r="E20" s="1"/>
      <c r="F20" s="1"/>
      <c r="G20" s="1"/>
      <c r="H20" s="1"/>
    </row>
    <row r="21" spans="1:8" ht="15.75" x14ac:dyDescent="0.25">
      <c r="A21" s="1"/>
      <c r="B21" s="1"/>
      <c r="C21" s="1"/>
      <c r="D21" s="1"/>
      <c r="E21" s="1"/>
      <c r="F21" s="1"/>
      <c r="G21" s="1"/>
      <c r="H21" s="1"/>
    </row>
    <row r="22" spans="1:8" ht="15.75" x14ac:dyDescent="0.25">
      <c r="A22" s="1"/>
      <c r="B22" s="1"/>
      <c r="C22" s="1"/>
      <c r="D22" s="1"/>
      <c r="E22" s="1"/>
      <c r="F22" s="1"/>
      <c r="G22" s="1"/>
      <c r="H22" s="1"/>
    </row>
    <row r="23" spans="1:8" ht="15.75" x14ac:dyDescent="0.25">
      <c r="A23" s="1"/>
      <c r="B23" s="1"/>
      <c r="C23" s="1"/>
      <c r="D23" s="1"/>
      <c r="E23" s="1"/>
      <c r="F23" s="1"/>
      <c r="G23" s="1"/>
      <c r="H23" s="1"/>
    </row>
    <row r="24" spans="1:8" ht="15.75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/>
  </sheetData>
  <printOptions horizontalCentered="1"/>
  <pageMargins left="0.51181102362204722" right="0.51181102362204722" top="0.74803149606299213" bottom="0.74803149606299213" header="0.31496062992125984" footer="0.31496062992125984"/>
  <pageSetup paperSize="9" scale="7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nette'!C7:E7</xm:f>
              <xm:sqref>F7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nette'!C3:E3</xm:f>
              <xm:sqref>F3</xm:sqref>
            </x14:sparkline>
            <x14:sparkline>
              <xm:f>'TRESORERIE nette'!C4:E4</xm:f>
              <xm:sqref>F4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'TRESORERIE nette'!C5:E5</xm:f>
              <xm:sqref>F5</xm:sqref>
            </x14:sparkline>
            <x14:sparkline>
              <xm:f>'TRESORERIE nette'!C6:E6</xm:f>
              <xm:sqref>F6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DRI</vt:lpstr>
      <vt:lpstr>DEPENSES TOTALES</vt:lpstr>
      <vt:lpstr>CAF BRUTE</vt:lpstr>
      <vt:lpstr>CAF NETTE</vt:lpstr>
      <vt:lpstr>TRESORERIE brute</vt:lpstr>
      <vt:lpstr>TRESORERIE nette</vt:lpstr>
      <vt:lpstr>'CAF BRUTE'!Zone_d_impression</vt:lpstr>
      <vt:lpstr>'CAF NETTE'!Zone_d_impression</vt:lpstr>
      <vt:lpstr>'DEPENSES TOTALES'!Zone_d_impression</vt:lpstr>
      <vt:lpstr>DRI!Zone_d_impression</vt:lpstr>
      <vt:lpstr>'TRESORERIE brute'!Zone_d_impression</vt:lpstr>
      <vt:lpstr>'TRESORERIE nette'!Zone_d_impression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Dhaou Elayeb</dc:creator>
  <cp:lastModifiedBy>Camille Neveu</cp:lastModifiedBy>
  <cp:lastPrinted>2025-07-17T16:48:37Z</cp:lastPrinted>
  <dcterms:created xsi:type="dcterms:W3CDTF">2022-12-09T09:55:56Z</dcterms:created>
  <dcterms:modified xsi:type="dcterms:W3CDTF">2025-10-09T07:56:13Z</dcterms:modified>
</cp:coreProperties>
</file>