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VALO\REQUETAGE\REQUETES RECURRENTES\SPOCC\SMCL\Situation mensuelle Coll loc\SMCL 2024\SMCL 2024 - nov\"/>
    </mc:Choice>
  </mc:AlternateContent>
  <bookViews>
    <workbookView xWindow="0" yWindow="0" windowWidth="28800" windowHeight="12585" tabRatio="810" activeTab="2"/>
  </bookViews>
  <sheets>
    <sheet name="CAF BRUTE" sheetId="1" r:id="rId1"/>
    <sheet name="CAF NETTE" sheetId="2" r:id="rId2"/>
    <sheet name="TRESORERIE brute" sheetId="4" r:id="rId3"/>
    <sheet name="TRESORERIE nette" sheetId="3" r:id="rId4"/>
  </sheets>
  <definedNames>
    <definedName name="_AMO_UniqueIdentifier" hidden="1">"'b9e49ab9-3724-4ab5-b34f-c3d2a4ecefd3'"</definedName>
    <definedName name="_xlnm.Print_Area" localSheetId="0">'CAF BRUTE'!$A$1:$I$24</definedName>
    <definedName name="_xlnm.Print_Area" localSheetId="1">'CAF NETTE'!$A$1:$I$25</definedName>
    <definedName name="_xlnm.Print_Area" localSheetId="2">'TRESORERIE brute'!$A$1:$I$25</definedName>
    <definedName name="_xlnm.Print_Area" localSheetId="3">'TRESORERIE nette'!$A$1:$I$25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G5" i="3"/>
  <c r="G6" i="3" l="1"/>
  <c r="G3" i="3"/>
  <c r="G7" i="4"/>
  <c r="G4" i="4"/>
  <c r="G6" i="4"/>
  <c r="G5" i="4"/>
  <c r="G3" i="4"/>
  <c r="G7" i="3"/>
  <c r="G4" i="3"/>
  <c r="G7" i="2"/>
  <c r="G6" i="2"/>
  <c r="G5" i="2"/>
  <c r="G4" i="2"/>
  <c r="G3" i="2"/>
  <c r="G3" i="1"/>
  <c r="G7" i="1"/>
  <c r="G6" i="1"/>
  <c r="G5" i="1"/>
  <c r="G4" i="1"/>
  <c r="H3" i="3"/>
  <c r="H7" i="3"/>
  <c r="H3" i="1"/>
  <c r="H7" i="4"/>
  <c r="H7" i="1"/>
  <c r="H6" i="3"/>
  <c r="H3" i="4"/>
  <c r="H6" i="4"/>
  <c r="H5" i="4"/>
  <c r="H4" i="4"/>
  <c r="H4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<sst xmlns="http://schemas.openxmlformats.org/spreadsheetml/2006/main" count="48" uniqueCount="15">
  <si>
    <t>Epargne brute (CAF brute) 
en M€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</si>
  <si>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</si>
  <si>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</si>
  <si>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</si>
  <si>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</si>
  <si>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</si>
  <si>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</si>
  <si>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</si>
  <si>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</si>
  <si>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2024/2023</t>
  </si>
  <si>
    <t>Évolution 2023/2022</t>
  </si>
  <si>
    <t>Evolution sur la période 2022-2024</t>
  </si>
  <si>
    <t>Exécution 2022
 au 30 novembre 2022</t>
  </si>
  <si>
    <t>Exécution 2023 
au 30 novembre 2023</t>
  </si>
  <si>
    <t>Exécution 2024
au 30 novembre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</si>
</sst>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[$€-40C];[Red]\-#,##0.00\ [$€-40C]"/>
    <numFmt numFmtId="165" formatCode="0.0%"/>
    <numFmt numFmtId="166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0.24994659260841701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0.24994659260841701"/>
      </bottom>
      <diagonal/>
    </border>
  </borders>
  <cellStyleXfs count="30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5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3" fontId="12" fillId="0" borderId="1" xfId="0" applyNumberFormat="1" applyFont="1" applyFill="1" applyBorder="1" applyAlignment="1">
      <alignment vertical="center"/>
    </xf>
    <xf numFmtId="3" fontId="10" fillId="6" borderId="1" xfId="0" applyNumberFormat="1" applyFont="1" applyFill="1" applyBorder="1" applyAlignment="1">
      <alignment vertical="center"/>
    </xf>
    <xf numFmtId="165" fontId="14" fillId="6" borderId="1" xfId="2" applyNumberFormat="1" applyFont="1" applyFill="1" applyBorder="1" applyAlignment="1">
      <alignment vertical="center"/>
    </xf>
    <xf numFmtId="3" fontId="12" fillId="0" borderId="1" xfId="0" quotePrefix="1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3" fontId="10" fillId="0" borderId="1" xfId="0" quotePrefix="1" applyNumberFormat="1" applyFont="1" applyFill="1" applyBorder="1" applyAlignment="1">
      <alignment horizontal="right" vertical="center"/>
    </xf>
    <xf numFmtId="165" fontId="15" fillId="6" borderId="1" xfId="2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11" fillId="5" borderId="4" xfId="26" applyFont="1" applyFill="1" applyBorder="1" applyAlignment="1">
      <alignment horizontal="center" vertical="center" wrapText="1"/>
    </xf>
    <xf numFmtId="0" fontId="11" fillId="5" borderId="3" xfId="26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3" fontId="0" fillId="0" borderId="0" xfId="0" applyNumberFormat="1"/>
    <xf numFmtId="0" fontId="10" fillId="5" borderId="4" xfId="26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vertical="center"/>
    </xf>
    <xf numFmtId="165" fontId="14" fillId="6" borderId="7" xfId="2" applyNumberFormat="1" applyFont="1" applyFill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3" fontId="10" fillId="0" borderId="9" xfId="0" quotePrefix="1" applyNumberFormat="1" applyFont="1" applyFill="1" applyBorder="1" applyAlignment="1">
      <alignment horizontal="right" vertical="center"/>
    </xf>
    <xf numFmtId="3" fontId="10" fillId="6" borderId="9" xfId="0" applyNumberFormat="1" applyFont="1" applyFill="1" applyBorder="1" applyAlignment="1">
      <alignment vertical="center"/>
    </xf>
    <xf numFmtId="165" fontId="15" fillId="6" borderId="9" xfId="2" applyNumberFormat="1" applyFont="1" applyFill="1" applyBorder="1" applyAlignment="1">
      <alignment vertical="center"/>
    </xf>
    <xf numFmtId="165" fontId="15" fillId="6" borderId="10" xfId="2" applyNumberFormat="1" applyFont="1" applyFill="1" applyBorder="1" applyAlignment="1">
      <alignment vertical="center"/>
    </xf>
    <xf numFmtId="0" fontId="9" fillId="4" borderId="11" xfId="0" applyFont="1" applyFill="1" applyBorder="1" applyAlignment="1">
      <alignment horizontal="center" vertical="center" wrapText="1"/>
    </xf>
    <xf numFmtId="0" fontId="10" fillId="5" borderId="12" xfId="26" applyFont="1" applyFill="1" applyBorder="1" applyAlignment="1">
      <alignment horizontal="center" vertical="center" wrapText="1"/>
    </xf>
    <xf numFmtId="0" fontId="11" fillId="5" borderId="12" xfId="26" applyFont="1" applyFill="1" applyBorder="1" applyAlignment="1">
      <alignment horizontal="center" vertical="center" wrapText="1"/>
    </xf>
    <xf numFmtId="0" fontId="11" fillId="5" borderId="13" xfId="26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vertical="center"/>
    </xf>
    <xf numFmtId="165" fontId="14" fillId="6" borderId="15" xfId="2" applyNumberFormat="1" applyFont="1" applyFill="1" applyBorder="1" applyAlignment="1">
      <alignment vertical="center"/>
    </xf>
    <xf numFmtId="0" fontId="10" fillId="6" borderId="16" xfId="0" applyFont="1" applyFill="1" applyBorder="1" applyAlignment="1">
      <alignment vertical="center"/>
    </xf>
    <xf numFmtId="3" fontId="10" fillId="0" borderId="17" xfId="0" quotePrefix="1" applyNumberFormat="1" applyFont="1" applyFill="1" applyBorder="1" applyAlignment="1">
      <alignment horizontal="right" vertical="center"/>
    </xf>
    <xf numFmtId="3" fontId="10" fillId="6" borderId="17" xfId="0" applyNumberFormat="1" applyFont="1" applyFill="1" applyBorder="1" applyAlignment="1">
      <alignment vertical="center"/>
    </xf>
    <xf numFmtId="165" fontId="15" fillId="6" borderId="17" xfId="2" applyNumberFormat="1" applyFont="1" applyFill="1" applyBorder="1" applyAlignment="1">
      <alignment vertical="center"/>
    </xf>
    <xf numFmtId="165" fontId="15" fillId="6" borderId="18" xfId="2" applyNumberFormat="1" applyFont="1" applyFill="1" applyBorder="1" applyAlignment="1">
      <alignment vertical="center"/>
    </xf>
  </cellXfs>
  <cellStyles count="30">
    <cellStyle name="En-tête" xfId="5"/>
    <cellStyle name="Milliers 2" xfId="28"/>
    <cellStyle name="Milliers 2 2" xfId="29"/>
    <cellStyle name="Normal" xfId="0" builtinId="0"/>
    <cellStyle name="Normal 2" xfId="25"/>
    <cellStyle name="Normal 3" xfId="1"/>
    <cellStyle name="Normal 4" xfId="26"/>
    <cellStyle name="Pourcentage 2" xfId="2"/>
    <cellStyle name="Pourcentage 3" xfId="27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F5D3DD"/>
      <color rgb="FFE8A0B5"/>
      <color rgb="FFFCF2F5"/>
      <color rgb="FFDE7492"/>
      <color rgb="FFC32F59"/>
      <color rgb="FFD34970"/>
      <color rgb="FFDEC8EE"/>
      <color rgb="FFBF95DF"/>
      <color rgb="FFF9F6FC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30 novembre 2022</c:v>
                </c:pt>
                <c:pt idx="1">
                  <c:v>Exécution 2023 
au 30 novembre 2023</c:v>
                </c:pt>
                <c:pt idx="2">
                  <c:v>Exécution 2024
au 30 novembre 2024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5761.6</c:v>
                </c:pt>
                <c:pt idx="1">
                  <c:v>6919.8</c:v>
                </c:pt>
                <c:pt idx="2">
                  <c:v>7252.2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30 novembre 2022</c:v>
                </c:pt>
                <c:pt idx="1">
                  <c:v>Exécution 2023 
au 30 novembre 2023</c:v>
                </c:pt>
                <c:pt idx="2">
                  <c:v>Exécution 2024
au 30 novembre 2024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3830.3</c:v>
                </c:pt>
                <c:pt idx="1">
                  <c:v>5104.5</c:v>
                </c:pt>
                <c:pt idx="2">
                  <c:v>4650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4582263980668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68-43DC-AE5C-6D50968352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30 novembre 2022</c:v>
                </c:pt>
                <c:pt idx="1">
                  <c:v>Exécution 2023 
au 30 novembre 2023</c:v>
                </c:pt>
                <c:pt idx="2">
                  <c:v>Exécution 2024
au 30 novembre 2024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10210.6</c:v>
                </c:pt>
                <c:pt idx="1">
                  <c:v>5571.9</c:v>
                </c:pt>
                <c:pt idx="2">
                  <c:v>3331.8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30 novembre 2022</c:v>
                </c:pt>
                <c:pt idx="1">
                  <c:v>Exécution 2023 
au 30 novembre 2023</c:v>
                </c:pt>
                <c:pt idx="2">
                  <c:v>Exécution 2024
au 30 novembre 2024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3786.6</c:v>
                </c:pt>
                <c:pt idx="1">
                  <c:v>3104.1</c:v>
                </c:pt>
                <c:pt idx="2">
                  <c:v>3069.3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100" b="1" i="0" baseline="0">
                <a:latin typeface="Calibri" panose="020F0502020204030204" pitchFamily="34" charset="0"/>
              </a:rPr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9602352941176471"/>
          <c:w val="0.85497129931929239"/>
          <c:h val="0.68285620915032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30 novembre 2022</c:v>
                </c:pt>
                <c:pt idx="1">
                  <c:v>Exécution 2023 
au 30 novembre 2023</c:v>
                </c:pt>
                <c:pt idx="2">
                  <c:v>Exécution 2024
au 30 novembre 2024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706</c:v>
                </c:pt>
                <c:pt idx="1">
                  <c:v>1595.3</c:v>
                </c:pt>
                <c:pt idx="2">
                  <c:v>2053.3000000000002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30 novembre 2022</c:v>
                </c:pt>
                <c:pt idx="1">
                  <c:v>Exécution 2023 
au 30 novembre 2023</c:v>
                </c:pt>
                <c:pt idx="2">
                  <c:v>Exécution 2024
au 30 novembre 2024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1856.7</c:v>
                </c:pt>
                <c:pt idx="1">
                  <c:v>3070.2</c:v>
                </c:pt>
                <c:pt idx="2">
                  <c:v>2568.6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77477124183006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30 novembre 2022</c:v>
                </c:pt>
                <c:pt idx="1">
                  <c:v>Exécution 2023 
au 30 novembre 2023</c:v>
                </c:pt>
                <c:pt idx="2">
                  <c:v>Exécution 2024
au 30 novembre 2024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7496.9</c:v>
                </c:pt>
                <c:pt idx="1">
                  <c:v>2814.4</c:v>
                </c:pt>
                <c:pt idx="2">
                  <c:v>732.3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30 novembre 2022</c:v>
                </c:pt>
                <c:pt idx="1">
                  <c:v>Exécution 2023 
au 30 novembre 2023</c:v>
                </c:pt>
                <c:pt idx="2">
                  <c:v>Exécution 2024
au 30 novembre 2024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1975.2</c:v>
                </c:pt>
                <c:pt idx="1">
                  <c:v>1116.5</c:v>
                </c:pt>
                <c:pt idx="2">
                  <c:v>879.1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8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281601731601731E-2"/>
          <c:y val="0.10597843137254902"/>
          <c:w val="0.65060263347763347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30 novembre 2022</c:v>
                </c:pt>
                <c:pt idx="1">
                  <c:v>Exécution 2023 
au 30 novembre 2023</c:v>
                </c:pt>
                <c:pt idx="2">
                  <c:v>Exécution 2024
au 30 novembre 2024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2720.4</c:v>
                </c:pt>
                <c:pt idx="1">
                  <c:v>921.1</c:v>
                </c:pt>
                <c:pt idx="2">
                  <c:v>1035.9000000000001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30 novembre 2022</c:v>
                </c:pt>
                <c:pt idx="1">
                  <c:v>Exécution 2023 
au 30 novembre 2023</c:v>
                </c:pt>
                <c:pt idx="2">
                  <c:v>Exécution 2024
au 30 novembre 2024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12415.2</c:v>
                </c:pt>
                <c:pt idx="1">
                  <c:v>8050.5</c:v>
                </c:pt>
                <c:pt idx="2">
                  <c:v>5701.6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30 novembre 2022</c:v>
                </c:pt>
                <c:pt idx="1">
                  <c:v>Exécution 2023 
au 30 novembre 2023</c:v>
                </c:pt>
                <c:pt idx="2">
                  <c:v>Exécution 2024
au 30 novembre 2024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10996.4</c:v>
                </c:pt>
                <c:pt idx="1">
                  <c:v>10729.7</c:v>
                </c:pt>
                <c:pt idx="2">
                  <c:v>9730.6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30 novembre 2022</c:v>
                </c:pt>
                <c:pt idx="1">
                  <c:v>Exécution 2023 
au 30 novembre 2023</c:v>
                </c:pt>
                <c:pt idx="2">
                  <c:v>Exécution 2024
au 30 novembre 2024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30171.5</c:v>
                </c:pt>
                <c:pt idx="1">
                  <c:v>29761.8</c:v>
                </c:pt>
                <c:pt idx="2">
                  <c:v>27719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235064935064935"/>
          <c:y val="0.10495565410199556"/>
          <c:w val="0.75495238095238093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30 novembre 2022</c:v>
                </c:pt>
                <c:pt idx="1">
                  <c:v>Exécution 2023 
au 30 novembre 2023</c:v>
                </c:pt>
                <c:pt idx="2">
                  <c:v>Exécution 2024
au 30 novembre 2024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1933.1000000000001</c:v>
                </c:pt>
                <c:pt idx="1">
                  <c:v>162.20000000000005</c:v>
                </c:pt>
                <c:pt idx="2">
                  <c:v>-359.29999999999995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30 novembre 2022</c:v>
                </c:pt>
                <c:pt idx="1">
                  <c:v>Exécution 2023 
au 30 novembre 2023</c:v>
                </c:pt>
                <c:pt idx="2">
                  <c:v>Exécution 2024
au 30 novembre 2024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12484.5</c:v>
                </c:pt>
                <c:pt idx="1">
                  <c:v>7805.3</c:v>
                </c:pt>
                <c:pt idx="2">
                  <c:v>5080.6000000000004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30 novembre 2022</c:v>
                </c:pt>
                <c:pt idx="1">
                  <c:v>Exécution 2023 
au 30 novembre 2023</c:v>
                </c:pt>
                <c:pt idx="2">
                  <c:v>Exécution 2024
au 30 novembre 2024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10756.699999999999</c:v>
                </c:pt>
                <c:pt idx="1">
                  <c:v>10429.700000000001</c:v>
                </c:pt>
                <c:pt idx="2">
                  <c:v>9321.1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30 novembre 2022</c:v>
                </c:pt>
                <c:pt idx="1">
                  <c:v>Exécution 2023 
au 30 novembre 2023</c:v>
                </c:pt>
                <c:pt idx="2">
                  <c:v>Exécution 2024
au 30 novembre 2024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29236.400000000001</c:v>
                </c:pt>
                <c:pt idx="1">
                  <c:v>28820.3</c:v>
                </c:pt>
                <c:pt idx="2">
                  <c:v>26705.200000000001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#,##0.0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56290008664933688"/>
          <c:h val="8.008333333333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318807</xdr:colOff>
      <xdr:row>8</xdr:row>
      <xdr:rowOff>39953</xdr:rowOff>
    </xdr:from>
    <xdr:to>
      <xdr:col>7</xdr:col>
      <xdr:colOff>523875</xdr:colOff>
      <xdr:row>23</xdr:row>
      <xdr:rowOff>123825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868F6E-BB62-4E1F-92B4-5B607600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7</xdr:row>
      <xdr:rowOff>102300</xdr:rowOff>
    </xdr:from>
    <xdr:to>
      <xdr:col>7</xdr:col>
      <xdr:colOff>390975</xdr:colOff>
      <xdr:row>22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B49056-45B0-48E8-9986-AC370041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7</xdr:row>
      <xdr:rowOff>180450</xdr:rowOff>
    </xdr:from>
    <xdr:to>
      <xdr:col>7</xdr:col>
      <xdr:colOff>124275</xdr:colOff>
      <xdr:row>23</xdr:row>
      <xdr:rowOff>40050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24"/>
  <sheetViews>
    <sheetView showGridLines="0" topLeftCell="A7" zoomScaleNormal="100" workbookViewId="0">
      <selection activeCell="I21" sqref="I21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3" width="15.85546875" bestFit="1" customWidth="1"/>
    <col min="4" max="5" width="15.570312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/>
    <row r="2" spans="1:8" s="4" customFormat="1" ht="51" customHeight="1" x14ac:dyDescent="0.25">
      <c r="A2" s="5"/>
      <c r="B2" s="26" t="s">
        <v>0</v>
      </c>
      <c r="C2" s="25" t="s">
        <v>12</v>
      </c>
      <c r="D2" s="25" t="s">
        <v>13</v>
      </c>
      <c r="E2" s="25" t="s">
        <v>14</v>
      </c>
      <c r="F2" s="25" t="s">
        <v>11</v>
      </c>
      <c r="G2" s="21" t="s">
        <v>10</v>
      </c>
      <c r="H2" s="22" t="s">
        <v>9</v>
      </c>
    </row>
    <row r="3" spans="1:8" ht="15.75" x14ac:dyDescent="0.25">
      <c r="A3" s="1"/>
      <c r="B3" s="27" t="s">
        <v>1</v>
      </c>
      <c r="C3" s="12">
        <v>5761.6</v>
      </c>
      <c r="D3" s="12">
        <v>6919.8</v>
      </c>
      <c r="E3" s="12">
        <v>7252.2</v>
      </c>
      <c r="F3" s="13"/>
      <c r="G3" s="14">
        <f>SIGN(C3)*(D3/C3-1)</f>
        <v>0.20102054984726458</v>
      </c>
      <c r="H3" s="28">
        <f t="shared" ref="H3:H6" si="0">SIGN(D3)*(E3/D3-1)</f>
        <v>4.8036070406659137E-2</v>
      </c>
    </row>
    <row r="4" spans="1:8" ht="15.75" x14ac:dyDescent="0.25">
      <c r="A4" s="1"/>
      <c r="B4" s="27" t="s">
        <v>2</v>
      </c>
      <c r="C4" s="15">
        <v>3830.3</v>
      </c>
      <c r="D4" s="15">
        <v>5104.5</v>
      </c>
      <c r="E4" s="15">
        <v>4650</v>
      </c>
      <c r="F4" s="13"/>
      <c r="G4" s="14">
        <f>SIGN(C4)*(D4/C4-1)</f>
        <v>0.33266323786648555</v>
      </c>
      <c r="H4" s="28">
        <f t="shared" si="0"/>
        <v>-8.9039083161915999E-2</v>
      </c>
    </row>
    <row r="5" spans="1:8" ht="15.75" x14ac:dyDescent="0.25">
      <c r="A5" s="2"/>
      <c r="B5" s="27" t="s">
        <v>3</v>
      </c>
      <c r="C5" s="12">
        <v>10210.6</v>
      </c>
      <c r="D5" s="12">
        <v>5571.9</v>
      </c>
      <c r="E5" s="12">
        <v>3331.8</v>
      </c>
      <c r="F5" s="13"/>
      <c r="G5" s="14">
        <f>SIGN(C5)*(D5/C5-1)</f>
        <v>-0.45430239163222541</v>
      </c>
      <c r="H5" s="28">
        <f t="shared" si="0"/>
        <v>-0.40203521240510409</v>
      </c>
    </row>
    <row r="6" spans="1:8" ht="15.75" x14ac:dyDescent="0.25">
      <c r="A6" s="1"/>
      <c r="B6" s="27" t="s">
        <v>4</v>
      </c>
      <c r="C6" s="15">
        <v>3786.6</v>
      </c>
      <c r="D6" s="15">
        <v>3104.1</v>
      </c>
      <c r="E6" s="15">
        <v>3069.3</v>
      </c>
      <c r="F6" s="13"/>
      <c r="G6" s="14">
        <f>SIGN(C6)*(D6/C6-1)</f>
        <v>-0.18024084931072726</v>
      </c>
      <c r="H6" s="28">
        <f t="shared" si="0"/>
        <v>-1.1210979027737378E-2</v>
      </c>
    </row>
    <row r="7" spans="1:8" ht="15.75" x14ac:dyDescent="0.25">
      <c r="A7" s="1"/>
      <c r="B7" s="29" t="s">
        <v>5</v>
      </c>
      <c r="C7" s="30">
        <v>23589.1</v>
      </c>
      <c r="D7" s="30">
        <v>20700.3</v>
      </c>
      <c r="E7" s="30">
        <v>18303.2</v>
      </c>
      <c r="F7" s="31"/>
      <c r="G7" s="32">
        <f>SIGN(C7)*(D7/C7-1)</f>
        <v>-0.12246334111941526</v>
      </c>
      <c r="H7" s="33">
        <f>SIGN(D7)*(E7/D7-1)</f>
        <v>-0.11580025410259753</v>
      </c>
    </row>
    <row r="8" spans="1:8" ht="15.75" x14ac:dyDescent="0.25">
      <c r="A8" s="1"/>
      <c r="B8" s="5"/>
      <c r="C8" s="6"/>
      <c r="D8" s="23"/>
      <c r="E8" s="23"/>
      <c r="F8" s="6"/>
    </row>
    <row r="9" spans="1:8" ht="15.75" x14ac:dyDescent="0.25">
      <c r="A9" s="1"/>
    </row>
    <row r="10" spans="1:8" ht="15.75" x14ac:dyDescent="0.25">
      <c r="A10" s="1"/>
    </row>
    <row r="11" spans="1:8" ht="15.75" x14ac:dyDescent="0.25">
      <c r="A11" s="2"/>
      <c r="B11" s="3"/>
      <c r="C11" s="3"/>
      <c r="D11" s="3"/>
      <c r="E11" s="3"/>
      <c r="F11" s="3"/>
      <c r="G11" s="3"/>
      <c r="H11" s="3"/>
    </row>
    <row r="12" spans="1:8" ht="15.75" x14ac:dyDescent="0.25">
      <c r="A12" s="1"/>
    </row>
    <row r="13" spans="1:8" ht="16.5" customHeight="1" x14ac:dyDescent="0.25">
      <c r="A13" s="1"/>
      <c r="B13" s="1"/>
      <c r="C13" s="5"/>
      <c r="D13" s="4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4"/>
      <c r="B18" s="4"/>
      <c r="C18" s="4"/>
      <c r="D18" s="1"/>
      <c r="E18" s="1"/>
      <c r="F18" s="1"/>
      <c r="G18" s="1"/>
      <c r="H18" s="1"/>
    </row>
    <row r="19" spans="1:8" ht="15.75" x14ac:dyDescent="0.25">
      <c r="A19" s="4"/>
      <c r="B19" s="4"/>
      <c r="C19" s="4"/>
      <c r="D19" s="1"/>
      <c r="E19" s="1"/>
      <c r="F19" s="1"/>
      <c r="G19" s="1"/>
      <c r="H19" s="1"/>
    </row>
    <row r="20" spans="1:8" ht="15.75" x14ac:dyDescent="0.25">
      <c r="A20" s="7"/>
      <c r="B20" s="5"/>
      <c r="C20" s="4"/>
      <c r="D20" s="1"/>
      <c r="E20" s="1"/>
      <c r="F20" s="1"/>
      <c r="G20" s="1"/>
      <c r="H20" s="1"/>
    </row>
    <row r="21" spans="1:8" ht="15.75" x14ac:dyDescent="0.25">
      <c r="A21" s="7"/>
      <c r="B21" s="5"/>
      <c r="C21" s="4"/>
      <c r="D21" s="1"/>
      <c r="E21" s="1"/>
      <c r="F21" s="1"/>
      <c r="G21" s="1"/>
      <c r="H21" s="1"/>
    </row>
    <row r="22" spans="1:8" ht="15.75" x14ac:dyDescent="0.25">
      <c r="A22" s="7"/>
      <c r="B22" s="5"/>
      <c r="C22" s="4"/>
      <c r="D22" s="1"/>
      <c r="E22" s="1"/>
      <c r="F22" s="1"/>
      <c r="G22" s="1"/>
      <c r="H22" s="1"/>
    </row>
    <row r="23" spans="1:8" ht="15.75" x14ac:dyDescent="0.25">
      <c r="A23" s="7"/>
      <c r="B23" s="5"/>
      <c r="C23" s="4"/>
      <c r="D23" s="1"/>
      <c r="E23" s="1"/>
      <c r="F23" s="1"/>
      <c r="G23" s="1"/>
      <c r="H23" s="1"/>
    </row>
    <row r="24" spans="1:8" ht="15.75" x14ac:dyDescent="0.25">
      <c r="A24" s="7"/>
      <c r="B24" s="5"/>
      <c r="C24" s="4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6"/>
  <sheetViews>
    <sheetView showGridLines="0" zoomScaleNormal="100" workbookViewId="0">
      <selection activeCell="A24" sqref="A24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5.855468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10" customFormat="1" ht="51" customHeight="1" x14ac:dyDescent="0.25">
      <c r="A2" s="11"/>
      <c r="B2" s="26" t="s">
        <v>6</v>
      </c>
      <c r="C2" s="25" t="s">
        <v>12</v>
      </c>
      <c r="D2" s="25" t="s">
        <v>13</v>
      </c>
      <c r="E2" s="25" t="s">
        <v>14</v>
      </c>
      <c r="F2" s="25" t="s">
        <v>11</v>
      </c>
      <c r="G2" s="21" t="s">
        <v>10</v>
      </c>
      <c r="H2" s="22" t="s">
        <v>9</v>
      </c>
    </row>
    <row r="3" spans="1:8" ht="15.75" x14ac:dyDescent="0.25">
      <c r="A3" s="1"/>
      <c r="B3" s="27" t="s">
        <v>1</v>
      </c>
      <c r="C3" s="12">
        <v>706</v>
      </c>
      <c r="D3" s="12">
        <v>1595.3</v>
      </c>
      <c r="E3" s="12">
        <v>2053.3000000000002</v>
      </c>
      <c r="F3" s="13"/>
      <c r="G3" s="14">
        <f>SIGN(C3)*(D3/C3-1)</f>
        <v>1.2596317280453255</v>
      </c>
      <c r="H3" s="28">
        <f>SIGN(D3)*(E3/D3-1)</f>
        <v>0.2870933366764874</v>
      </c>
    </row>
    <row r="4" spans="1:8" ht="15.75" x14ac:dyDescent="0.25">
      <c r="A4" s="1"/>
      <c r="B4" s="27" t="s">
        <v>2</v>
      </c>
      <c r="C4" s="15">
        <v>1856.7</v>
      </c>
      <c r="D4" s="15">
        <v>3070.2</v>
      </c>
      <c r="E4" s="15">
        <v>2568.6</v>
      </c>
      <c r="F4" s="13"/>
      <c r="G4" s="14">
        <f t="shared" ref="G4:G7" si="0">SIGN(C4)*(D4/C4-1)</f>
        <v>0.65357893036031656</v>
      </c>
      <c r="H4" s="28">
        <f t="shared" ref="H4:H7" si="1">SIGN(D4)*(E4/D4-1)</f>
        <v>-0.16337697869845613</v>
      </c>
    </row>
    <row r="5" spans="1:8" ht="15.75" x14ac:dyDescent="0.25">
      <c r="A5" s="2"/>
      <c r="B5" s="27" t="s">
        <v>3</v>
      </c>
      <c r="C5" s="12">
        <v>7496.9</v>
      </c>
      <c r="D5" s="12">
        <v>2814.4</v>
      </c>
      <c r="E5" s="12">
        <v>732.3</v>
      </c>
      <c r="F5" s="13"/>
      <c r="G5" s="14">
        <f t="shared" si="0"/>
        <v>-0.62459149781909851</v>
      </c>
      <c r="H5" s="28">
        <f t="shared" si="1"/>
        <v>-0.73980244457077893</v>
      </c>
    </row>
    <row r="6" spans="1:8" ht="15.75" x14ac:dyDescent="0.25">
      <c r="A6" s="1"/>
      <c r="B6" s="27" t="s">
        <v>4</v>
      </c>
      <c r="C6" s="15">
        <v>1975.2</v>
      </c>
      <c r="D6" s="15">
        <v>1116.5</v>
      </c>
      <c r="E6" s="15">
        <v>879.1</v>
      </c>
      <c r="F6" s="13"/>
      <c r="G6" s="14">
        <f t="shared" si="0"/>
        <v>-0.43474078574321584</v>
      </c>
      <c r="H6" s="28">
        <f t="shared" si="1"/>
        <v>-0.21262875055978503</v>
      </c>
    </row>
    <row r="7" spans="1:8" ht="15.75" x14ac:dyDescent="0.25">
      <c r="A7" s="1"/>
      <c r="B7" s="29" t="s">
        <v>5</v>
      </c>
      <c r="C7" s="30">
        <v>12034.8</v>
      </c>
      <c r="D7" s="30">
        <v>8596.4</v>
      </c>
      <c r="E7" s="30">
        <v>6233.3</v>
      </c>
      <c r="F7" s="31"/>
      <c r="G7" s="32">
        <f t="shared" si="0"/>
        <v>-0.28570478944394584</v>
      </c>
      <c r="H7" s="33">
        <f t="shared" si="1"/>
        <v>-0.27489414173374893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ht="15.75" x14ac:dyDescent="0.25">
      <c r="A25" s="1"/>
      <c r="B25" s="1"/>
      <c r="C25" s="1"/>
      <c r="D25" s="1"/>
      <c r="E25" s="1"/>
      <c r="F25" s="1"/>
      <c r="G25" s="1"/>
      <c r="H25" s="1"/>
    </row>
    <row r="26" spans="1:8" ht="15.75" hidden="1" x14ac:dyDescent="0.25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tabSelected="1" zoomScaleNormal="100" workbookViewId="0">
      <selection activeCell="I11" sqref="I11"/>
    </sheetView>
  </sheetViews>
  <sheetFormatPr baseColWidth="10" defaultColWidth="0" defaultRowHeight="15" customHeight="1" zeroHeight="1" x14ac:dyDescent="0.25"/>
  <cols>
    <col min="1" max="1" width="11.42578125" customWidth="1"/>
    <col min="2" max="2" width="13.7109375" customWidth="1"/>
    <col min="3" max="3" width="16" customWidth="1"/>
    <col min="4" max="5" width="15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4" customFormat="1" ht="51" customHeight="1" x14ac:dyDescent="0.25">
      <c r="A2" s="5"/>
      <c r="B2" s="20" t="s">
        <v>8</v>
      </c>
      <c r="C2" s="25" t="s">
        <v>12</v>
      </c>
      <c r="D2" s="25" t="s">
        <v>13</v>
      </c>
      <c r="E2" s="25" t="s">
        <v>14</v>
      </c>
      <c r="F2" s="25" t="s">
        <v>11</v>
      </c>
      <c r="G2" s="21" t="s">
        <v>10</v>
      </c>
      <c r="H2" s="22" t="s">
        <v>9</v>
      </c>
    </row>
    <row r="3" spans="1:8" ht="15.75" x14ac:dyDescent="0.25">
      <c r="A3" s="1"/>
      <c r="B3" s="16" t="s">
        <v>1</v>
      </c>
      <c r="C3" s="12">
        <v>30171.5</v>
      </c>
      <c r="D3" s="12">
        <v>29761.8</v>
      </c>
      <c r="E3" s="12">
        <v>27719</v>
      </c>
      <c r="F3" s="13"/>
      <c r="G3" s="14">
        <f>D3/C3-1</f>
        <v>-1.3579039822348982E-2</v>
      </c>
      <c r="H3" s="14">
        <f>SIGN(D3)*(E3/D3-1)</f>
        <v>-6.8638321606891983E-2</v>
      </c>
    </row>
    <row r="4" spans="1:8" ht="15.75" x14ac:dyDescent="0.25">
      <c r="A4" s="1"/>
      <c r="B4" s="16" t="s">
        <v>2</v>
      </c>
      <c r="C4" s="15">
        <v>10996.4</v>
      </c>
      <c r="D4" s="15">
        <v>10729.7</v>
      </c>
      <c r="E4" s="15">
        <v>9730.6</v>
      </c>
      <c r="F4" s="13"/>
      <c r="G4" s="14">
        <f>D4/C4-1</f>
        <v>-2.4253392019206177E-2</v>
      </c>
      <c r="H4" s="14">
        <f t="shared" ref="H4:H6" si="0">SIGN(D4)*(E4/D4-1)</f>
        <v>-9.3115371352414322E-2</v>
      </c>
    </row>
    <row r="5" spans="1:8" ht="15.75" x14ac:dyDescent="0.25">
      <c r="A5" s="2"/>
      <c r="B5" s="16" t="s">
        <v>3</v>
      </c>
      <c r="C5" s="12">
        <v>12415.2</v>
      </c>
      <c r="D5" s="12">
        <v>8050.5</v>
      </c>
      <c r="E5" s="12">
        <v>5701.6</v>
      </c>
      <c r="F5" s="13"/>
      <c r="G5" s="14">
        <f t="shared" ref="G5:G6" si="1">D5/C5-1</f>
        <v>-0.35156098975449457</v>
      </c>
      <c r="H5" s="14">
        <f t="shared" si="0"/>
        <v>-0.29177069747220663</v>
      </c>
    </row>
    <row r="6" spans="1:8" ht="15.75" x14ac:dyDescent="0.25">
      <c r="A6" s="1"/>
      <c r="B6" s="16" t="s">
        <v>4</v>
      </c>
      <c r="C6" s="15">
        <v>2720.4</v>
      </c>
      <c r="D6" s="15">
        <v>921.1</v>
      </c>
      <c r="E6" s="15">
        <v>1035.9000000000001</v>
      </c>
      <c r="F6" s="13"/>
      <c r="G6" s="14">
        <f t="shared" si="1"/>
        <v>-0.66141008675194823</v>
      </c>
      <c r="H6" s="14">
        <f t="shared" si="0"/>
        <v>0.12463359027250043</v>
      </c>
    </row>
    <row r="7" spans="1:8" ht="15.75" x14ac:dyDescent="0.25">
      <c r="A7" s="1"/>
      <c r="B7" s="17" t="s">
        <v>5</v>
      </c>
      <c r="C7" s="18">
        <v>56303.5</v>
      </c>
      <c r="D7" s="18">
        <v>49463.1</v>
      </c>
      <c r="E7" s="18">
        <v>44187.1</v>
      </c>
      <c r="F7" s="13"/>
      <c r="G7" s="19">
        <f>D7/C7-1</f>
        <v>-0.12149155913930754</v>
      </c>
      <c r="H7" s="19">
        <f>SIGN(D7)*(E7/D7-1)</f>
        <v>-0.10666537277283472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25"/>
  <sheetViews>
    <sheetView showGridLines="0" zoomScaleNormal="100" workbookViewId="0">
      <selection activeCell="I22" sqref="I22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6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4" customFormat="1" ht="51" customHeight="1" x14ac:dyDescent="0.25">
      <c r="A2" s="5"/>
      <c r="B2" s="34" t="s">
        <v>7</v>
      </c>
      <c r="C2" s="35" t="s">
        <v>12</v>
      </c>
      <c r="D2" s="35" t="s">
        <v>13</v>
      </c>
      <c r="E2" s="35" t="s">
        <v>14</v>
      </c>
      <c r="F2" s="25" t="s">
        <v>11</v>
      </c>
      <c r="G2" s="36" t="s">
        <v>10</v>
      </c>
      <c r="H2" s="37" t="s">
        <v>9</v>
      </c>
    </row>
    <row r="3" spans="1:8" ht="15.75" x14ac:dyDescent="0.25">
      <c r="A3" s="1"/>
      <c r="B3" s="38" t="s">
        <v>1</v>
      </c>
      <c r="C3" s="12">
        <v>29236.400000000001</v>
      </c>
      <c r="D3" s="12">
        <v>28820.3</v>
      </c>
      <c r="E3" s="12">
        <v>26705.200000000001</v>
      </c>
      <c r="F3" s="13"/>
      <c r="G3" s="14">
        <f>SIGN(C3)*(D3/C3-1)</f>
        <v>-1.4232258417589128E-2</v>
      </c>
      <c r="H3" s="39">
        <f>SIGN(D3)*(E3/D3-1)</f>
        <v>-7.3389242998858406E-2</v>
      </c>
    </row>
    <row r="4" spans="1:8" ht="15.75" x14ac:dyDescent="0.25">
      <c r="A4" s="1"/>
      <c r="B4" s="38" t="s">
        <v>2</v>
      </c>
      <c r="C4" s="15">
        <v>10756.699999999999</v>
      </c>
      <c r="D4" s="15">
        <v>10429.700000000001</v>
      </c>
      <c r="E4" s="15">
        <v>9321.1</v>
      </c>
      <c r="F4" s="13"/>
      <c r="G4" s="14">
        <f t="shared" ref="G4:G7" si="0">SIGN(C4)*(D4/C4-1)</f>
        <v>-3.0399657887641984E-2</v>
      </c>
      <c r="H4" s="39">
        <f t="shared" ref="H4:H7" si="1">SIGN(D4)*(E4/D4-1)</f>
        <v>-0.10629260669050888</v>
      </c>
    </row>
    <row r="5" spans="1:8" ht="15.75" x14ac:dyDescent="0.25">
      <c r="A5" s="2"/>
      <c r="B5" s="38" t="s">
        <v>3</v>
      </c>
      <c r="C5" s="12">
        <v>12484.5</v>
      </c>
      <c r="D5" s="12">
        <v>7805.3</v>
      </c>
      <c r="E5" s="12">
        <v>5080.6000000000004</v>
      </c>
      <c r="F5" s="13"/>
      <c r="G5" s="14">
        <f>SIGN(C5)*(D5/C5-1)</f>
        <v>-0.37480075293363768</v>
      </c>
      <c r="H5" s="39">
        <f>SIGN(D5)*(E5/D5-1)</f>
        <v>-0.34908331518327285</v>
      </c>
    </row>
    <row r="6" spans="1:8" ht="15.75" x14ac:dyDescent="0.25">
      <c r="A6" s="1"/>
      <c r="B6" s="38" t="s">
        <v>4</v>
      </c>
      <c r="C6" s="15">
        <v>1933.1000000000001</v>
      </c>
      <c r="D6" s="15">
        <v>162.20000000000005</v>
      </c>
      <c r="E6" s="15">
        <v>-359.29999999999995</v>
      </c>
      <c r="F6" s="13"/>
      <c r="G6" s="14">
        <f>SIGN(C6)*(D6/C6-1)</f>
        <v>-0.91609332160778023</v>
      </c>
      <c r="H6" s="39">
        <f>SIGN(D6)*(E6/D6-1)</f>
        <v>-3.215166461159062</v>
      </c>
    </row>
    <row r="7" spans="1:8" ht="15.75" x14ac:dyDescent="0.25">
      <c r="A7" s="1"/>
      <c r="B7" s="40" t="s">
        <v>5</v>
      </c>
      <c r="C7" s="41">
        <v>54410.7</v>
      </c>
      <c r="D7" s="41">
        <v>47217.5</v>
      </c>
      <c r="E7" s="41">
        <v>40747.599999999999</v>
      </c>
      <c r="F7" s="42"/>
      <c r="G7" s="43">
        <f t="shared" si="0"/>
        <v>-0.13220193822171</v>
      </c>
      <c r="H7" s="44">
        <f t="shared" si="1"/>
        <v>-0.13702334939376293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CAF BRUTE</vt:lpstr>
      <vt:lpstr>CAF NETTE</vt:lpstr>
      <vt:lpstr>TRESORERIE brute</vt:lpstr>
      <vt:lpstr>TRESORERIE nette</vt:lpstr>
      <vt:lpstr>'CAF BRUTE'!Zone_d_impression</vt:lpstr>
      <vt:lpstr>'CAF NETTE'!Zone_d_impression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Caroline Desmonts</cp:lastModifiedBy>
  <cp:lastPrinted>2024-04-18T08:09:18Z</cp:lastPrinted>
  <dcterms:created xsi:type="dcterms:W3CDTF">2022-12-09T09:55:56Z</dcterms:created>
  <dcterms:modified xsi:type="dcterms:W3CDTF">2024-12-05T16:04:46Z</dcterms:modified>
</cp:coreProperties>
</file>