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cintelli01\Documents\3_PROG SAS\1_REQUÊTES_PERSO\6z_SMCL\SMCL 2023 _ Janvier 2024\"/>
    </mc:Choice>
  </mc:AlternateContent>
  <bookViews>
    <workbookView xWindow="0" yWindow="0" windowWidth="20160" windowHeight="8832" tabRatio="665" activeTab="1"/>
  </bookViews>
  <sheets>
    <sheet name="CAF BRUTE" sheetId="1" r:id="rId1"/>
    <sheet name="CAF NETTE" sheetId="2" r:id="rId2"/>
    <sheet name="TRESORERIE brute" sheetId="4" r:id="rId3"/>
    <sheet name="TRESORERIE nette" sheetId="3" r:id="rId4"/>
  </sheets>
  <definedNames>
    <definedName name="_AMO_UniqueIdentifier" hidden="1">"'b9e49ab9-3724-4ab5-b34f-c3d2a4ecefd3'"</definedName>
    <definedName name="_xlnm.Print_Area" localSheetId="0">'CAF BRUTE'!$A$1:$I$24</definedName>
    <definedName name="_xlnm.Print_Area" localSheetId="1">'CAF NETTE'!$A$1:$I$25</definedName>
    <definedName name="_xlnm.Print_Area" localSheetId="2">'TRESORERIE brute'!$A$1:$I$25</definedName>
    <definedName name="_xlnm.Print_Area" localSheetId="3">'TRESORERIE nette'!$A$1:$I$25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3" l="1"/>
  <c r="H3" i="3"/>
  <c r="G7" i="3"/>
  <c r="H7" i="3"/>
  <c r="H3" i="1" l="1"/>
  <c r="H7" i="4" l="1"/>
  <c r="G7" i="4"/>
  <c r="H7" i="1" l="1"/>
  <c r="G7" i="1"/>
  <c r="G4" i="3" l="1"/>
  <c r="G5" i="3"/>
  <c r="G6" i="3"/>
  <c r="G4" i="4"/>
  <c r="G5" i="4"/>
  <c r="G6" i="4"/>
  <c r="G3" i="4"/>
  <c r="G4" i="2"/>
  <c r="G5" i="2"/>
  <c r="G6" i="2"/>
  <c r="G7" i="2"/>
  <c r="G3" i="2"/>
  <c r="G4" i="1"/>
  <c r="G5" i="1"/>
  <c r="G6" i="1"/>
  <c r="G3" i="1"/>
  <c r="H6" i="3" l="1"/>
  <c r="H3" i="4"/>
  <c r="H6" i="4" l="1"/>
  <c r="H5" i="4"/>
  <c r="H4" i="4"/>
  <c r="H5" i="3" l="1"/>
  <c r="H4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<sst xmlns="http://schemas.openxmlformats.org/spreadsheetml/2006/main" count="48" uniqueCount="15">
  <si>
    <t>Epargne brute (CAF brute) 
en M€</t>
  </si>
  <si>
    <t>Evolution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</si>
  <si>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</si>
  <si>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</si>
  <si>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</si>
  <si>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</si>
  <si>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</si>
  <si>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</si>
  <si>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</si>
  <si>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</si>
  <si>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2023/2022</t>
  </si>
  <si>
    <t>Évolution 2023/2019</t>
  </si>
  <si>
    <t>Exécution 2019 
au 31/01/2020</t>
  </si>
  <si>
    <t>Exécution 2022 
au 31/01/2023</t>
  </si>
  <si>
    <t>Exécution 2023 
au 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</si>
</sst>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40C];[Red]\-#,##0.00\ [$€-40C]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FFFFFF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</cellStyleXfs>
  <cellXfs count="21">
    <xf numFmtId="0" fontId="0" fillId="0" borderId="0" xfId="0"/>
    <xf numFmtId="0" fontId="6" fillId="0" borderId="0" xfId="0" applyFont="1"/>
    <xf numFmtId="3" fontId="8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/>
    </xf>
    <xf numFmtId="0" fontId="8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9" fillId="0" borderId="0" xfId="0" applyFont="1"/>
    <xf numFmtId="10" fontId="10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165" fontId="7" fillId="6" borderId="1" xfId="2" applyNumberFormat="1" applyFont="1" applyFill="1" applyBorder="1" applyAlignment="1">
      <alignment vertical="center"/>
    </xf>
    <xf numFmtId="165" fontId="12" fillId="6" borderId="1" xfId="2" applyNumberFormat="1" applyFont="1" applyFill="1" applyBorder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3" fontId="6" fillId="0" borderId="1" xfId="0" applyNumberFormat="1" applyFont="1" applyFill="1" applyBorder="1" applyAlignment="1">
      <alignment vertical="center"/>
    </xf>
    <xf numFmtId="3" fontId="6" fillId="0" borderId="1" xfId="0" quotePrefix="1" applyNumberFormat="1" applyFont="1" applyFill="1" applyBorder="1" applyAlignment="1">
      <alignment horizontal="right" vertical="center"/>
    </xf>
    <xf numFmtId="3" fontId="8" fillId="0" borderId="1" xfId="0" quotePrefix="1" applyNumberFormat="1" applyFont="1" applyFill="1" applyBorder="1" applyAlignment="1">
      <alignment horizontal="right" vertical="center"/>
    </xf>
  </cellXfs>
  <cellStyles count="26">
    <cellStyle name="En-tête" xfId="5"/>
    <cellStyle name="Normal" xfId="0" builtinId="0"/>
    <cellStyle name="Normal 2" xfId="25"/>
    <cellStyle name="Normal 3" xfId="1"/>
    <cellStyle name="Pourcentage 2" xfId="2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DE7492"/>
      <color rgb="FFE9A1B6"/>
      <color rgb="FFFC7404"/>
      <color rgb="FFD34970"/>
      <color rgb="FFF5D7E0"/>
      <color rgb="FFF5EAFA"/>
      <color rgb="FFDCC4EE"/>
      <color rgb="FFF4EAFA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31/01/2020</c:v>
                </c:pt>
                <c:pt idx="1">
                  <c:v>Exécution 2022 
au 31/01/2023</c:v>
                </c:pt>
                <c:pt idx="2">
                  <c:v>Exécution 2023 
au 31/01/2024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12498.6</c:v>
                </c:pt>
                <c:pt idx="1">
                  <c:v>13049.6</c:v>
                </c:pt>
                <c:pt idx="2">
                  <c:v>14378.5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31/01/2020</c:v>
                </c:pt>
                <c:pt idx="1">
                  <c:v>Exécution 2022 
au 31/01/2023</c:v>
                </c:pt>
                <c:pt idx="2">
                  <c:v>Exécution 2023 
au 31/01/2024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5792.8</c:v>
                </c:pt>
                <c:pt idx="1">
                  <c:v>6695</c:v>
                </c:pt>
                <c:pt idx="2">
                  <c:v>7524.1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31/01/2020</c:v>
                </c:pt>
                <c:pt idx="1">
                  <c:v>Exécution 2022 
au 31/01/2023</c:v>
                </c:pt>
                <c:pt idx="2">
                  <c:v>Exécution 2023 
au 31/01/2024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10085.4</c:v>
                </c:pt>
                <c:pt idx="1">
                  <c:v>12961.6</c:v>
                </c:pt>
                <c:pt idx="2">
                  <c:v>8013.1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
au 31/01/2020</c:v>
                </c:pt>
                <c:pt idx="1">
                  <c:v>Exécution 2022 
au 31/01/2023</c:v>
                </c:pt>
                <c:pt idx="2">
                  <c:v>Exécution 2023 
au 31/01/2024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5885.4</c:v>
                </c:pt>
                <c:pt idx="1">
                  <c:v>6029.8</c:v>
                </c:pt>
                <c:pt idx="2">
                  <c:v>5386.8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0886676331148011"/>
          <c:w val="0.85497129931929239"/>
          <c:h val="0.754792267395784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31/01/2020</c:v>
                </c:pt>
                <c:pt idx="1">
                  <c:v>Exécution 2022 
au 31/01/2023</c:v>
                </c:pt>
                <c:pt idx="2">
                  <c:v>Exécution 2023 
au 31/01/2024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6264.1</c:v>
                </c:pt>
                <c:pt idx="1">
                  <c:v>6822.5</c:v>
                </c:pt>
                <c:pt idx="2">
                  <c:v>7972.8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31/01/2020</c:v>
                </c:pt>
                <c:pt idx="1">
                  <c:v>Exécution 2022 
au 31/01/2023</c:v>
                </c:pt>
                <c:pt idx="2">
                  <c:v>Exécution 2023 
au 31/01/2024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3677.1</c:v>
                </c:pt>
                <c:pt idx="1">
                  <c:v>4241.8</c:v>
                </c:pt>
                <c:pt idx="2">
                  <c:v>4986.8999999999996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31/01/2020</c:v>
                </c:pt>
                <c:pt idx="1">
                  <c:v>Exécution 2022 
au 31/01/2023</c:v>
                </c:pt>
                <c:pt idx="2">
                  <c:v>Exécution 2023 
au 31/01/2024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6564.7</c:v>
                </c:pt>
                <c:pt idx="1">
                  <c:v>9518.5</c:v>
                </c:pt>
                <c:pt idx="2">
                  <c:v>4636.1000000000004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
au 31/01/2020</c:v>
                </c:pt>
                <c:pt idx="1">
                  <c:v>Exécution 2022 
au 31/01/2023</c:v>
                </c:pt>
                <c:pt idx="2">
                  <c:v>Exécution 2023 
au 31/01/2024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3999.1</c:v>
                </c:pt>
                <c:pt idx="1">
                  <c:v>3934.5</c:v>
                </c:pt>
                <c:pt idx="2">
                  <c:v>3154.1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1000"/>
          <c:min val="-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72370912485579"/>
          <c:y val="0.12257981462409887"/>
          <c:w val="0.36883863069918182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au 31/01/2020</c:v>
                </c:pt>
                <c:pt idx="1">
                  <c:v>Exécution 2022 
au 31/01/2023</c:v>
                </c:pt>
                <c:pt idx="2">
                  <c:v>Exécution 2023 
au 31/01/2024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3105.9</c:v>
                </c:pt>
                <c:pt idx="1">
                  <c:v>2415.6</c:v>
                </c:pt>
                <c:pt idx="2">
                  <c:v>1589.6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au 31/01/2020</c:v>
                </c:pt>
                <c:pt idx="1">
                  <c:v>Exécution 2022 
au 31/01/2023</c:v>
                </c:pt>
                <c:pt idx="2">
                  <c:v>Exécution 2023 
au 31/01/2024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7236.7</c:v>
                </c:pt>
                <c:pt idx="1">
                  <c:v>12031.2</c:v>
                </c:pt>
                <c:pt idx="2">
                  <c:v>8822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au 31/01/2020</c:v>
                </c:pt>
                <c:pt idx="1">
                  <c:v>Exécution 2022 
au 31/01/2023</c:v>
                </c:pt>
                <c:pt idx="2">
                  <c:v>Exécution 2023 
au 31/01/2024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8863.9</c:v>
                </c:pt>
                <c:pt idx="1">
                  <c:v>11819.4</c:v>
                </c:pt>
                <c:pt idx="2">
                  <c:v>11953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2019 
au 31/01/2020</c:v>
                </c:pt>
                <c:pt idx="1">
                  <c:v>Exécution 2022 
au 31/01/2023</c:v>
                </c:pt>
                <c:pt idx="2">
                  <c:v>Exécution 2023 
au 31/01/2024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24777.200000000001</c:v>
                </c:pt>
                <c:pt idx="1">
                  <c:v>30981.1</c:v>
                </c:pt>
                <c:pt idx="2">
                  <c:v>30157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5213059163059165"/>
          <c:y val="0.10495565410199556"/>
          <c:w val="0.72517243867243864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au 31/01/2020</c:v>
                </c:pt>
                <c:pt idx="1">
                  <c:v>Exécution 2022 
au 31/01/2023</c:v>
                </c:pt>
                <c:pt idx="2">
                  <c:v>Exécution 2023 
au 31/01/2024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1160.3000000000002</c:v>
                </c:pt>
                <c:pt idx="1">
                  <c:v>1715.1</c:v>
                </c:pt>
                <c:pt idx="2">
                  <c:v>974.09999999999991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au 31/01/2020</c:v>
                </c:pt>
                <c:pt idx="1">
                  <c:v>Exécution 2022 
au 31/01/2023</c:v>
                </c:pt>
                <c:pt idx="2">
                  <c:v>Exécution 2023 
au 31/01/2024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7033.2</c:v>
                </c:pt>
                <c:pt idx="1">
                  <c:v>12064.5</c:v>
                </c:pt>
                <c:pt idx="2">
                  <c:v>8748.1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au 31/01/2020</c:v>
                </c:pt>
                <c:pt idx="1">
                  <c:v>Exécution 2022 
au 31/01/2023</c:v>
                </c:pt>
                <c:pt idx="2">
                  <c:v>Exécution 2023 
au 31/01/2024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8505.5</c:v>
                </c:pt>
                <c:pt idx="1">
                  <c:v>11614.1</c:v>
                </c:pt>
                <c:pt idx="2">
                  <c:v>11725.7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2019 
au 31/01/2020</c:v>
                </c:pt>
                <c:pt idx="1">
                  <c:v>Exécution 2022 
au 31/01/2023</c:v>
                </c:pt>
                <c:pt idx="2">
                  <c:v>Exécution 2023 
au 31/01/2024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23967.100000000002</c:v>
                </c:pt>
                <c:pt idx="1">
                  <c:v>30095.3</c:v>
                </c:pt>
                <c:pt idx="2">
                  <c:v>29249.8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347382</xdr:colOff>
      <xdr:row>8</xdr:row>
      <xdr:rowOff>30428</xdr:rowOff>
    </xdr:from>
    <xdr:to>
      <xdr:col>7</xdr:col>
      <xdr:colOff>552450</xdr:colOff>
      <xdr:row>23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868F6E-BB62-4E1F-92B4-5B607600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7</xdr:row>
      <xdr:rowOff>140400</xdr:rowOff>
    </xdr:from>
    <xdr:to>
      <xdr:col>7</xdr:col>
      <xdr:colOff>381450</xdr:colOff>
      <xdr:row>23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B49056-45B0-48E8-9986-AC370041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170925</xdr:rowOff>
    </xdr:from>
    <xdr:to>
      <xdr:col>7</xdr:col>
      <xdr:colOff>190950</xdr:colOff>
      <xdr:row>23</xdr:row>
      <xdr:rowOff>30525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24"/>
  <sheetViews>
    <sheetView showGridLines="0" zoomScaleNormal="100" workbookViewId="0">
      <selection activeCell="B2" sqref="B2:H7"/>
    </sheetView>
  </sheetViews>
  <sheetFormatPr baseColWidth="10" defaultColWidth="0" defaultRowHeight="14.4" zeroHeight="1" x14ac:dyDescent="0.3"/>
  <cols>
    <col min="1" max="1" width="11.44140625" customWidth="1"/>
    <col min="2" max="5" width="13.6640625" customWidth="1"/>
    <col min="6" max="8" width="12.6640625" customWidth="1"/>
    <col min="9" max="9" width="11.44140625" customWidth="1"/>
    <col min="10" max="16384" width="11.44140625" hidden="1"/>
  </cols>
  <sheetData>
    <row r="1" spans="1:8" x14ac:dyDescent="0.3"/>
    <row r="2" spans="1:8" ht="62.4" x14ac:dyDescent="0.3">
      <c r="A2" s="1"/>
      <c r="B2" s="4" t="s">
        <v>0</v>
      </c>
      <c r="C2" s="7" t="s">
        <v>12</v>
      </c>
      <c r="D2" s="7" t="s">
        <v>13</v>
      </c>
      <c r="E2" s="7" t="s">
        <v>14</v>
      </c>
      <c r="F2" s="7" t="s">
        <v>1</v>
      </c>
      <c r="G2" s="9" t="s">
        <v>11</v>
      </c>
      <c r="H2" s="9" t="s">
        <v>10</v>
      </c>
    </row>
    <row r="3" spans="1:8" ht="15.6" x14ac:dyDescent="0.3">
      <c r="A3" s="1"/>
      <c r="B3" s="3" t="s">
        <v>2</v>
      </c>
      <c r="C3" s="18">
        <v>12498.6</v>
      </c>
      <c r="D3" s="18">
        <v>13049.6</v>
      </c>
      <c r="E3" s="18">
        <v>14378.5</v>
      </c>
      <c r="F3" s="2"/>
      <c r="G3" s="14">
        <f>SIGN(C3)*(E3/C3-1)</f>
        <v>0.15040884579072844</v>
      </c>
      <c r="H3" s="14">
        <f t="shared" ref="H3:H6" si="0">SIGN(D3)*(E3/D3-1)</f>
        <v>0.10183453898970085</v>
      </c>
    </row>
    <row r="4" spans="1:8" ht="15.6" x14ac:dyDescent="0.3">
      <c r="A4" s="1"/>
      <c r="B4" s="3" t="s">
        <v>3</v>
      </c>
      <c r="C4" s="19">
        <v>5792.8</v>
      </c>
      <c r="D4" s="19">
        <v>6695</v>
      </c>
      <c r="E4" s="19">
        <v>7524.1</v>
      </c>
      <c r="F4" s="2"/>
      <c r="G4" s="14">
        <f t="shared" ref="G4:G6" si="1">SIGN(C4)*(E4/C4-1)</f>
        <v>0.29887101229112001</v>
      </c>
      <c r="H4" s="14">
        <f t="shared" si="0"/>
        <v>0.12383868558625855</v>
      </c>
    </row>
    <row r="5" spans="1:8" ht="15.6" x14ac:dyDescent="0.3">
      <c r="A5" s="6"/>
      <c r="B5" s="3" t="s">
        <v>4</v>
      </c>
      <c r="C5" s="18">
        <v>10085.4</v>
      </c>
      <c r="D5" s="18">
        <v>12961.6</v>
      </c>
      <c r="E5" s="18">
        <v>8013.1</v>
      </c>
      <c r="F5" s="2"/>
      <c r="G5" s="14">
        <f t="shared" si="1"/>
        <v>-0.20547524143811835</v>
      </c>
      <c r="H5" s="14">
        <f t="shared" si="0"/>
        <v>-0.38178157017652137</v>
      </c>
    </row>
    <row r="6" spans="1:8" ht="15.6" x14ac:dyDescent="0.3">
      <c r="A6" s="1"/>
      <c r="B6" s="3" t="s">
        <v>5</v>
      </c>
      <c r="C6" s="19">
        <v>5885.4</v>
      </c>
      <c r="D6" s="19">
        <v>6029.8</v>
      </c>
      <c r="E6" s="19">
        <v>5386.8</v>
      </c>
      <c r="F6" s="2"/>
      <c r="G6" s="14">
        <f t="shared" si="1"/>
        <v>-8.4718116015903622E-2</v>
      </c>
      <c r="H6" s="14">
        <f t="shared" si="0"/>
        <v>-0.10663703605426378</v>
      </c>
    </row>
    <row r="7" spans="1:8" ht="15.6" x14ac:dyDescent="0.3">
      <c r="A7" s="1"/>
      <c r="B7" s="5" t="s">
        <v>6</v>
      </c>
      <c r="C7" s="20">
        <v>34262.1</v>
      </c>
      <c r="D7" s="20">
        <v>38736</v>
      </c>
      <c r="E7" s="20">
        <v>35302.5</v>
      </c>
      <c r="F7" s="2"/>
      <c r="G7" s="15">
        <f>SIGN(C7)*(E7/C7-1)</f>
        <v>3.0365914523628135E-2</v>
      </c>
      <c r="H7" s="15">
        <f>SIGN(D7)*(E7/D7-1)</f>
        <v>-8.8638475836431252E-2</v>
      </c>
    </row>
    <row r="8" spans="1:8" ht="15.6" x14ac:dyDescent="0.3">
      <c r="A8" s="1"/>
      <c r="B8" s="11"/>
      <c r="C8" s="12"/>
      <c r="D8" s="12"/>
      <c r="E8" s="12"/>
      <c r="F8" s="12"/>
    </row>
    <row r="9" spans="1:8" ht="15.6" x14ac:dyDescent="0.3">
      <c r="A9" s="1"/>
    </row>
    <row r="10" spans="1:8" ht="15.6" x14ac:dyDescent="0.3">
      <c r="A10" s="1"/>
    </row>
    <row r="11" spans="1:8" ht="15.6" x14ac:dyDescent="0.3">
      <c r="A11" s="6"/>
      <c r="B11" s="8"/>
      <c r="C11" s="8"/>
      <c r="D11" s="8"/>
      <c r="E11" s="8"/>
      <c r="F11" s="8"/>
      <c r="G11" s="8"/>
      <c r="H11" s="8"/>
    </row>
    <row r="12" spans="1:8" ht="15.6" x14ac:dyDescent="0.3">
      <c r="A12" s="1"/>
    </row>
    <row r="13" spans="1:8" ht="15.6" x14ac:dyDescent="0.3">
      <c r="A13" s="1"/>
      <c r="B13" s="1"/>
      <c r="C13" s="11"/>
      <c r="D13" s="10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0"/>
      <c r="B18" s="10"/>
      <c r="C18" s="10"/>
      <c r="D18" s="1"/>
      <c r="E18" s="1"/>
      <c r="F18" s="1"/>
      <c r="G18" s="1"/>
      <c r="H18" s="1"/>
    </row>
    <row r="19" spans="1:8" ht="15.6" x14ac:dyDescent="0.3">
      <c r="A19" s="10"/>
      <c r="B19" s="10"/>
      <c r="C19" s="10"/>
      <c r="D19" s="1"/>
      <c r="E19" s="1"/>
      <c r="F19" s="1"/>
      <c r="G19" s="1"/>
      <c r="H19" s="1"/>
    </row>
    <row r="20" spans="1:8" ht="15.6" x14ac:dyDescent="0.3">
      <c r="A20" s="13"/>
      <c r="B20" s="11"/>
      <c r="C20" s="10"/>
      <c r="D20" s="1"/>
      <c r="E20" s="1"/>
      <c r="F20" s="1"/>
      <c r="G20" s="1"/>
      <c r="H20" s="1"/>
    </row>
    <row r="21" spans="1:8" ht="15.6" x14ac:dyDescent="0.3">
      <c r="A21" s="13"/>
      <c r="B21" s="11"/>
      <c r="C21" s="10"/>
      <c r="D21" s="1"/>
      <c r="E21" s="1"/>
      <c r="F21" s="1"/>
      <c r="G21" s="1"/>
      <c r="H21" s="1"/>
    </row>
    <row r="22" spans="1:8" ht="15.6" x14ac:dyDescent="0.3">
      <c r="A22" s="13"/>
      <c r="B22" s="11"/>
      <c r="C22" s="10"/>
      <c r="D22" s="1"/>
      <c r="E22" s="1"/>
      <c r="F22" s="1"/>
      <c r="G22" s="1"/>
      <c r="H22" s="1"/>
    </row>
    <row r="23" spans="1:8" ht="15.6" x14ac:dyDescent="0.3">
      <c r="A23" s="13"/>
      <c r="B23" s="11"/>
      <c r="C23" s="10"/>
      <c r="D23" s="1"/>
      <c r="E23" s="1"/>
      <c r="F23" s="1"/>
      <c r="G23" s="1"/>
      <c r="H23" s="1"/>
    </row>
    <row r="24" spans="1:8" ht="15.6" x14ac:dyDescent="0.3">
      <c r="A24" s="13"/>
      <c r="B24" s="11"/>
      <c r="C24" s="10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6"/>
  <sheetViews>
    <sheetView showGridLines="0" tabSelected="1" zoomScaleNormal="100" workbookViewId="0">
      <selection activeCell="E3" sqref="E3"/>
    </sheetView>
  </sheetViews>
  <sheetFormatPr baseColWidth="10" defaultColWidth="0" defaultRowHeight="14.4" zeroHeight="1" x14ac:dyDescent="0.3"/>
  <cols>
    <col min="1" max="1" width="11.44140625" customWidth="1"/>
    <col min="2" max="5" width="13.6640625" customWidth="1"/>
    <col min="6" max="8" width="12.6640625" customWidth="1"/>
    <col min="9" max="9" width="11.44140625" customWidth="1"/>
    <col min="10" max="16384" width="11.44140625" hidden="1"/>
  </cols>
  <sheetData>
    <row r="1" spans="1:8" x14ac:dyDescent="0.3">
      <c r="C1" s="17"/>
      <c r="D1" s="17"/>
      <c r="E1" s="17"/>
    </row>
    <row r="2" spans="1:8" ht="62.4" x14ac:dyDescent="0.3">
      <c r="A2" s="1"/>
      <c r="B2" s="4" t="s">
        <v>7</v>
      </c>
      <c r="C2" s="7" t="s">
        <v>12</v>
      </c>
      <c r="D2" s="7" t="s">
        <v>13</v>
      </c>
      <c r="E2" s="7" t="s">
        <v>14</v>
      </c>
      <c r="F2" s="7" t="s">
        <v>1</v>
      </c>
      <c r="G2" s="9" t="s">
        <v>11</v>
      </c>
      <c r="H2" s="9" t="s">
        <v>10</v>
      </c>
    </row>
    <row r="3" spans="1:8" ht="15.6" x14ac:dyDescent="0.3">
      <c r="A3" s="1"/>
      <c r="B3" s="3" t="s">
        <v>2</v>
      </c>
      <c r="C3" s="18">
        <v>6264.1</v>
      </c>
      <c r="D3" s="18">
        <v>6822.5</v>
      </c>
      <c r="E3" s="18">
        <v>7972.8</v>
      </c>
      <c r="F3" s="2"/>
      <c r="G3" s="14">
        <f>SIGN(C3)*(E3/C3-1)</f>
        <v>0.27277661595440672</v>
      </c>
      <c r="H3" s="14">
        <f>SIGN(D3)*(E3/D3-1)</f>
        <v>0.16860388420666905</v>
      </c>
    </row>
    <row r="4" spans="1:8" ht="15.6" x14ac:dyDescent="0.3">
      <c r="A4" s="1"/>
      <c r="B4" s="3" t="s">
        <v>3</v>
      </c>
      <c r="C4" s="19">
        <v>3677.1</v>
      </c>
      <c r="D4" s="19">
        <v>4241.8</v>
      </c>
      <c r="E4" s="19">
        <v>4986.8999999999996</v>
      </c>
      <c r="F4" s="2"/>
      <c r="G4" s="14">
        <f t="shared" ref="G4:G7" si="0">SIGN(C4)*(E4/C4-1)</f>
        <v>0.35620461776943779</v>
      </c>
      <c r="H4" s="14">
        <f t="shared" ref="H4:H7" si="1">SIGN(D4)*(E4/D4-1)</f>
        <v>0.17565656089395998</v>
      </c>
    </row>
    <row r="5" spans="1:8" ht="15.6" x14ac:dyDescent="0.3">
      <c r="A5" s="6"/>
      <c r="B5" s="3" t="s">
        <v>4</v>
      </c>
      <c r="C5" s="18">
        <v>6564.7</v>
      </c>
      <c r="D5" s="18">
        <v>9518.5</v>
      </c>
      <c r="E5" s="18">
        <v>4636.1000000000004</v>
      </c>
      <c r="F5" s="2"/>
      <c r="G5" s="14">
        <f t="shared" si="0"/>
        <v>-0.29378341736865343</v>
      </c>
      <c r="H5" s="14">
        <f t="shared" si="1"/>
        <v>-0.5129379629143247</v>
      </c>
    </row>
    <row r="6" spans="1:8" ht="15.6" x14ac:dyDescent="0.3">
      <c r="A6" s="1"/>
      <c r="B6" s="3" t="s">
        <v>5</v>
      </c>
      <c r="C6" s="19">
        <v>3999.1</v>
      </c>
      <c r="D6" s="19">
        <v>3934.5</v>
      </c>
      <c r="E6" s="19">
        <v>3154.1</v>
      </c>
      <c r="F6" s="2"/>
      <c r="G6" s="14">
        <f t="shared" si="0"/>
        <v>-0.21129754194693806</v>
      </c>
      <c r="H6" s="14">
        <f t="shared" si="1"/>
        <v>-0.1983479476426484</v>
      </c>
    </row>
    <row r="7" spans="1:8" ht="15.6" x14ac:dyDescent="0.3">
      <c r="A7" s="1"/>
      <c r="B7" s="5" t="s">
        <v>6</v>
      </c>
      <c r="C7" s="20">
        <v>20504.900000000001</v>
      </c>
      <c r="D7" s="20">
        <v>24517.4</v>
      </c>
      <c r="E7" s="20">
        <v>20749.900000000001</v>
      </c>
      <c r="F7" s="2"/>
      <c r="G7" s="15">
        <f t="shared" si="0"/>
        <v>1.1948363561880226E-2</v>
      </c>
      <c r="H7" s="15">
        <f t="shared" si="1"/>
        <v>-0.15366637571683783</v>
      </c>
    </row>
    <row r="8" spans="1:8" ht="15.6" x14ac:dyDescent="0.3">
      <c r="A8" s="1"/>
      <c r="B8" s="1"/>
      <c r="C8" s="16"/>
      <c r="D8" s="16"/>
      <c r="E8" s="16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6"/>
      <c r="B11" s="6"/>
      <c r="C11" s="6"/>
      <c r="D11" s="6"/>
      <c r="E11" s="6"/>
      <c r="F11" s="6"/>
      <c r="G11" s="6"/>
      <c r="H11" s="6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5.6" x14ac:dyDescent="0.3">
      <c r="A25" s="1"/>
      <c r="B25" s="1"/>
      <c r="C25" s="1"/>
      <c r="D25" s="1"/>
      <c r="E25" s="1"/>
      <c r="F25" s="1"/>
      <c r="G25" s="1"/>
      <c r="H25" s="1"/>
    </row>
    <row r="26" spans="1:8" ht="15.6" hidden="1" x14ac:dyDescent="0.3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zoomScaleNormal="100" workbookViewId="0">
      <selection activeCell="E3" sqref="E3"/>
    </sheetView>
  </sheetViews>
  <sheetFormatPr baseColWidth="10" defaultColWidth="0" defaultRowHeight="15" customHeight="1" zeroHeight="1" x14ac:dyDescent="0.3"/>
  <cols>
    <col min="1" max="1" width="11.44140625" customWidth="1"/>
    <col min="2" max="5" width="13.6640625" customWidth="1"/>
    <col min="6" max="8" width="12.6640625" customWidth="1"/>
    <col min="9" max="9" width="11.44140625" customWidth="1"/>
    <col min="10" max="16384" width="11.44140625" hidden="1"/>
  </cols>
  <sheetData>
    <row r="1" spans="1:8" ht="14.4" x14ac:dyDescent="0.3">
      <c r="C1" s="17"/>
      <c r="D1" s="17"/>
      <c r="E1" s="17"/>
    </row>
    <row r="2" spans="1:8" ht="62.4" x14ac:dyDescent="0.3">
      <c r="A2" s="1"/>
      <c r="B2" s="4" t="s">
        <v>9</v>
      </c>
      <c r="C2" s="7" t="s">
        <v>12</v>
      </c>
      <c r="D2" s="7" t="s">
        <v>13</v>
      </c>
      <c r="E2" s="7" t="s">
        <v>14</v>
      </c>
      <c r="F2" s="7" t="s">
        <v>1</v>
      </c>
      <c r="G2" s="9" t="s">
        <v>11</v>
      </c>
      <c r="H2" s="9" t="s">
        <v>10</v>
      </c>
    </row>
    <row r="3" spans="1:8" ht="15.6" x14ac:dyDescent="0.3">
      <c r="A3" s="1"/>
      <c r="B3" s="3" t="s">
        <v>2</v>
      </c>
      <c r="C3" s="18">
        <v>24777.200000000001</v>
      </c>
      <c r="D3" s="18">
        <v>30981.1</v>
      </c>
      <c r="E3" s="18">
        <v>30157</v>
      </c>
      <c r="F3" s="2"/>
      <c r="G3" s="14">
        <f>E3/C3-1</f>
        <v>0.21712703614613438</v>
      </c>
      <c r="H3" s="14">
        <f>SIGN(D3)*(E3/D3-1)</f>
        <v>-2.6600088441017244E-2</v>
      </c>
    </row>
    <row r="4" spans="1:8" ht="15.6" x14ac:dyDescent="0.3">
      <c r="A4" s="1"/>
      <c r="B4" s="3" t="s">
        <v>3</v>
      </c>
      <c r="C4" s="19">
        <v>8863.9</v>
      </c>
      <c r="D4" s="19">
        <v>11819.4</v>
      </c>
      <c r="E4" s="19">
        <v>11953</v>
      </c>
      <c r="F4" s="2"/>
      <c r="G4" s="14">
        <f t="shared" ref="G4:G6" si="0">E4/C4-1</f>
        <v>0.34850348040930079</v>
      </c>
      <c r="H4" s="14">
        <f t="shared" ref="H4:H6" si="1">SIGN(D4)*(E4/D4-1)</f>
        <v>1.1303450259742442E-2</v>
      </c>
    </row>
    <row r="5" spans="1:8" ht="15.6" x14ac:dyDescent="0.3">
      <c r="A5" s="6"/>
      <c r="B5" s="3" t="s">
        <v>4</v>
      </c>
      <c r="C5" s="18">
        <v>7236.7</v>
      </c>
      <c r="D5" s="18">
        <v>12031.2</v>
      </c>
      <c r="E5" s="18">
        <v>8822</v>
      </c>
      <c r="F5" s="2"/>
      <c r="G5" s="14">
        <f t="shared" si="0"/>
        <v>0.21906393798278234</v>
      </c>
      <c r="H5" s="14">
        <f t="shared" si="1"/>
        <v>-0.26673980982778112</v>
      </c>
    </row>
    <row r="6" spans="1:8" ht="15.6" x14ac:dyDescent="0.3">
      <c r="A6" s="1"/>
      <c r="B6" s="3" t="s">
        <v>5</v>
      </c>
      <c r="C6" s="19">
        <v>3105.9</v>
      </c>
      <c r="D6" s="19">
        <v>2415.6</v>
      </c>
      <c r="E6" s="19">
        <v>1589.6</v>
      </c>
      <c r="F6" s="2"/>
      <c r="G6" s="14">
        <f t="shared" si="0"/>
        <v>-0.4881998776522104</v>
      </c>
      <c r="H6" s="14">
        <f t="shared" si="1"/>
        <v>-0.34194403046862065</v>
      </c>
    </row>
    <row r="7" spans="1:8" ht="15.6" x14ac:dyDescent="0.3">
      <c r="A7" s="1"/>
      <c r="B7" s="5" t="s">
        <v>6</v>
      </c>
      <c r="C7" s="20">
        <v>43983.7</v>
      </c>
      <c r="D7" s="20">
        <v>57247.3</v>
      </c>
      <c r="E7" s="20">
        <v>52521.5</v>
      </c>
      <c r="F7" s="2"/>
      <c r="G7" s="15">
        <f>E7/C7-1</f>
        <v>0.19411281906706357</v>
      </c>
      <c r="H7" s="15">
        <f>SIGN(D7)*(E7/D7-1)</f>
        <v>-8.2550618107753548E-2</v>
      </c>
    </row>
    <row r="8" spans="1:8" ht="15.6" x14ac:dyDescent="0.3">
      <c r="A8" s="1"/>
      <c r="B8" s="1"/>
      <c r="C8" s="16"/>
      <c r="D8" s="16"/>
      <c r="E8" s="16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6"/>
      <c r="B11" s="6"/>
      <c r="C11" s="6"/>
      <c r="D11" s="6"/>
      <c r="E11" s="6"/>
      <c r="F11" s="6"/>
      <c r="G11" s="6"/>
      <c r="H11" s="6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4.4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25"/>
  <sheetViews>
    <sheetView showGridLines="0" zoomScaleNormal="100" workbookViewId="0">
      <selection activeCell="E3" sqref="E3"/>
    </sheetView>
  </sheetViews>
  <sheetFormatPr baseColWidth="10" defaultColWidth="0" defaultRowHeight="14.4" zeroHeight="1" x14ac:dyDescent="0.3"/>
  <cols>
    <col min="1" max="1" width="11.44140625" customWidth="1"/>
    <col min="2" max="5" width="13.6640625" customWidth="1"/>
    <col min="6" max="8" width="12.6640625" customWidth="1"/>
    <col min="9" max="9" width="11.44140625" customWidth="1"/>
    <col min="10" max="16384" width="11.44140625" hidden="1"/>
  </cols>
  <sheetData>
    <row r="1" spans="1:8" x14ac:dyDescent="0.3">
      <c r="C1" s="17"/>
      <c r="D1" s="17"/>
      <c r="E1" s="17"/>
    </row>
    <row r="2" spans="1:8" ht="62.4" x14ac:dyDescent="0.3">
      <c r="A2" s="1"/>
      <c r="B2" s="4" t="s">
        <v>8</v>
      </c>
      <c r="C2" s="7" t="s">
        <v>12</v>
      </c>
      <c r="D2" s="7" t="s">
        <v>13</v>
      </c>
      <c r="E2" s="7" t="s">
        <v>14</v>
      </c>
      <c r="F2" s="7" t="s">
        <v>1</v>
      </c>
      <c r="G2" s="9" t="s">
        <v>11</v>
      </c>
      <c r="H2" s="9" t="s">
        <v>10</v>
      </c>
    </row>
    <row r="3" spans="1:8" ht="15.6" x14ac:dyDescent="0.3">
      <c r="A3" s="1"/>
      <c r="B3" s="3" t="s">
        <v>2</v>
      </c>
      <c r="C3" s="18">
        <v>23967.100000000002</v>
      </c>
      <c r="D3" s="18">
        <v>30095.3</v>
      </c>
      <c r="E3" s="18">
        <v>29249.8</v>
      </c>
      <c r="F3" s="2"/>
      <c r="G3" s="14">
        <f>SIGN(C3)*(E3/C3-1)</f>
        <v>0.22041465175177621</v>
      </c>
      <c r="H3" s="14">
        <f>SIGN(D3)*(E3/D3-1)</f>
        <v>-2.8094087781148525E-2</v>
      </c>
    </row>
    <row r="4" spans="1:8" ht="15.6" x14ac:dyDescent="0.3">
      <c r="A4" s="1"/>
      <c r="B4" s="3" t="s">
        <v>3</v>
      </c>
      <c r="C4" s="19">
        <v>8505.5</v>
      </c>
      <c r="D4" s="19">
        <v>11614.1</v>
      </c>
      <c r="E4" s="19">
        <v>11725.7</v>
      </c>
      <c r="F4" s="2"/>
      <c r="G4" s="14">
        <f t="shared" ref="G4:G7" si="0">SIGN(C4)*(E4/C4-1)</f>
        <v>0.37860208100640769</v>
      </c>
      <c r="H4" s="14">
        <f t="shared" ref="H4:H7" si="1">SIGN(D4)*(E4/D4-1)</f>
        <v>9.6090097381631434E-3</v>
      </c>
    </row>
    <row r="5" spans="1:8" ht="15.6" x14ac:dyDescent="0.3">
      <c r="A5" s="6"/>
      <c r="B5" s="3" t="s">
        <v>4</v>
      </c>
      <c r="C5" s="18">
        <v>7033.2</v>
      </c>
      <c r="D5" s="18">
        <v>12064.5</v>
      </c>
      <c r="E5" s="18">
        <v>8748.1</v>
      </c>
      <c r="F5" s="2"/>
      <c r="G5" s="14">
        <f t="shared" si="0"/>
        <v>0.24382926690553375</v>
      </c>
      <c r="H5" s="14">
        <f t="shared" si="1"/>
        <v>-0.27488913755232292</v>
      </c>
    </row>
    <row r="6" spans="1:8" ht="15.6" x14ac:dyDescent="0.3">
      <c r="A6" s="1"/>
      <c r="B6" s="3" t="s">
        <v>5</v>
      </c>
      <c r="C6" s="19">
        <v>1160.3000000000002</v>
      </c>
      <c r="D6" s="19">
        <v>1715.1</v>
      </c>
      <c r="E6" s="19">
        <v>974.09999999999991</v>
      </c>
      <c r="F6" s="2"/>
      <c r="G6" s="14">
        <f t="shared" si="0"/>
        <v>-0.16047573903300894</v>
      </c>
      <c r="H6" s="14">
        <f>SIGN(D6)*(E6/D6-1)</f>
        <v>-0.43204477873010327</v>
      </c>
    </row>
    <row r="7" spans="1:8" ht="15.6" x14ac:dyDescent="0.3">
      <c r="A7" s="1"/>
      <c r="B7" s="5" t="s">
        <v>6</v>
      </c>
      <c r="C7" s="20">
        <v>40666.1</v>
      </c>
      <c r="D7" s="20">
        <v>55489</v>
      </c>
      <c r="E7" s="20">
        <v>50697.599999999999</v>
      </c>
      <c r="F7" s="2"/>
      <c r="G7" s="15">
        <f t="shared" si="0"/>
        <v>0.24667966684781684</v>
      </c>
      <c r="H7" s="15">
        <f t="shared" si="1"/>
        <v>-8.6348645677521652E-2</v>
      </c>
    </row>
    <row r="8" spans="1:8" ht="15.6" x14ac:dyDescent="0.3">
      <c r="A8" s="1"/>
      <c r="B8" s="1"/>
      <c r="C8" s="16"/>
      <c r="D8" s="16"/>
      <c r="E8" s="16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6"/>
      <c r="B11" s="6"/>
      <c r="C11" s="6"/>
      <c r="D11" s="6"/>
      <c r="E11" s="6"/>
      <c r="F11" s="6"/>
      <c r="G11" s="6"/>
      <c r="H11" s="6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CAF BRUTE</vt:lpstr>
      <vt:lpstr>CAF NETTE</vt:lpstr>
      <vt:lpstr>TRESORERIE brute</vt:lpstr>
      <vt:lpstr>TRESORERIE nette</vt:lpstr>
      <vt:lpstr>'CAF BRUTE'!Zone_d_impression</vt:lpstr>
      <vt:lpstr>'CAF NETTE'!Zone_d_impression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Delphine Cintelli</cp:lastModifiedBy>
  <cp:lastPrinted>2023-12-12T08:53:57Z</cp:lastPrinted>
  <dcterms:created xsi:type="dcterms:W3CDTF">2022-12-09T09:55:56Z</dcterms:created>
  <dcterms:modified xsi:type="dcterms:W3CDTF">2024-02-06T17:50:30Z</dcterms:modified>
</cp:coreProperties>
</file>