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fargeat-lugnier01\Documents\__Dossier Direction projet\_Contractualisation\09_SPOCC\2023\SMCL\"/>
    </mc:Choice>
  </mc:AlternateContent>
  <bookViews>
    <workbookView xWindow="0" yWindow="0" windowWidth="23040" windowHeight="9780" tabRatio="665"/>
  </bookViews>
  <sheets>
    <sheet name="CAF BRUTE" sheetId="1" r:id="rId1"/>
    <sheet name="CAF NETTE" sheetId="2" r:id="rId2"/>
    <sheet name="TRESORERIE brute" sheetId="4" r:id="rId3"/>
    <sheet name="TRESORERIE nette" sheetId="3" r:id="rId4"/>
  </sheets>
  <definedNames>
    <definedName name="_AMO_UniqueIdentifier" hidden="1">"'b9e49ab9-3724-4ab5-b34f-c3d2a4ecefd3'"</definedName>
    <definedName name="_xlnm.Print_Area" localSheetId="0">'CAF BRUTE'!$A$1:$I$24</definedName>
    <definedName name="_xlnm.Print_Area" localSheetId="1">'CAF NETTE'!$A$1:$I$25</definedName>
    <definedName name="_xlnm.Print_Area" localSheetId="2">'TRESORERIE brute'!$A$1:$I$25</definedName>
    <definedName name="_xlnm.Print_Area" localSheetId="3">'TRESORERIE nette'!$A$1:$I$25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7" i="4" l="1"/>
  <c r="G7" i="4"/>
  <c r="H7" i="1" l="1"/>
  <c r="G7" i="1"/>
  <c r="G4" i="3" l="1"/>
  <c r="G5" i="3"/>
  <c r="G6" i="3"/>
  <c r="G7" i="3"/>
  <c r="G3" i="3"/>
  <c r="G4" i="4"/>
  <c r="G5" i="4"/>
  <c r="G6" i="4"/>
  <c r="G3" i="4"/>
  <c r="G4" i="2"/>
  <c r="G5" i="2"/>
  <c r="G6" i="2"/>
  <c r="G7" i="2"/>
  <c r="G3" i="2"/>
  <c r="G4" i="1"/>
  <c r="G5" i="1"/>
  <c r="G6" i="1"/>
  <c r="G3" i="1"/>
  <c r="H6" i="3" l="1"/>
  <c r="H3" i="4"/>
  <c r="H6" i="4" l="1"/>
  <c r="H5" i="4"/>
  <c r="H4" i="4"/>
  <c r="H7" i="3" l="1"/>
  <c r="H5" i="3"/>
  <c r="H4" i="3"/>
  <c r="H3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<sst xmlns="http://schemas.openxmlformats.org/spreadsheetml/2006/main" count="48" uniqueCount="15">
  <si>
    <t>Epargne brute (CAF brute) 
en M€</t>
  </si>
  <si>
    <t>Evolution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</si>
  <si>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</si>
  <si>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</si>
  <si>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</si>
  <si>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</si>
  <si>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</si>
  <si>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</si>
  <si>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</si>
  <si>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</si>
  <si>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2023/2022</t>
  </si>
  <si>
    <t>Évolution 2023/2019</t>
  </si>
  <si>
    <t>Exécution 2019 
au 30 novembre 2019</t>
  </si>
  <si>
    <t>Exécution 2022 
au 30 novembre 2022</t>
  </si>
  <si>
    <t>Exécution 2023 
au 30 novembre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</si>
</sst>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#,##0.00\ [$€-40C];[Red]\-#,##0.00\ [$€-40C]"/>
    <numFmt numFmtId="166" formatCode="0.0%"/>
    <numFmt numFmtId="167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FFFFFF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5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6" fillId="0" borderId="0" xfId="0" applyFont="1"/>
    <xf numFmtId="3" fontId="8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3" fontId="6" fillId="6" borderId="1" xfId="0" quotePrefix="1" applyNumberFormat="1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/>
    </xf>
    <xf numFmtId="3" fontId="8" fillId="6" borderId="1" xfId="0" quotePrefix="1" applyNumberFormat="1" applyFont="1" applyFill="1" applyBorder="1" applyAlignment="1">
      <alignment horizontal="right" vertical="center"/>
    </xf>
    <xf numFmtId="0" fontId="8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9" fillId="0" borderId="0" xfId="0" applyFont="1"/>
    <xf numFmtId="10" fontId="10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166" fontId="7" fillId="6" borderId="1" xfId="2" applyNumberFormat="1" applyFont="1" applyFill="1" applyBorder="1" applyAlignment="1">
      <alignment vertical="center"/>
    </xf>
    <xf numFmtId="167" fontId="8" fillId="6" borderId="1" xfId="26" quotePrefix="1" applyNumberFormat="1" applyFont="1" applyFill="1" applyBorder="1" applyAlignment="1">
      <alignment horizontal="right" vertical="center"/>
    </xf>
    <xf numFmtId="166" fontId="12" fillId="6" borderId="1" xfId="2" applyNumberFormat="1" applyFont="1" applyFill="1" applyBorder="1" applyAlignment="1">
      <alignment vertical="center"/>
    </xf>
    <xf numFmtId="3" fontId="6" fillId="0" borderId="0" xfId="0" applyNumberFormat="1" applyFont="1"/>
    <xf numFmtId="3" fontId="0" fillId="0" borderId="0" xfId="0" applyNumberFormat="1"/>
  </cellXfs>
  <cellStyles count="27">
    <cellStyle name="En-tête" xfId="5"/>
    <cellStyle name="Milliers" xfId="26" builtinId="3"/>
    <cellStyle name="Normal" xfId="0" builtinId="0"/>
    <cellStyle name="Normal 2" xfId="25"/>
    <cellStyle name="Normal 3" xfId="1"/>
    <cellStyle name="Pourcentage 2" xfId="2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DE7492"/>
      <color rgb="FFE9A1B6"/>
      <color rgb="FFFC7404"/>
      <color rgb="FFD34970"/>
      <color rgb="FFF5D7E0"/>
      <color rgb="FFF5EAFA"/>
      <color rgb="FFDCC4EE"/>
      <color rgb="FFF4EAFA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30 novembre 2019</c:v>
                </c:pt>
                <c:pt idx="1">
                  <c:v>Exécution 2022 
au 30 novembre 2022</c:v>
                </c:pt>
                <c:pt idx="2">
                  <c:v>Exécution 2023 
au 30 novembre 2023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4795.2</c:v>
                </c:pt>
                <c:pt idx="1">
                  <c:v>5761.6</c:v>
                </c:pt>
                <c:pt idx="2">
                  <c:v>6919.7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30 novembre 2019</c:v>
                </c:pt>
                <c:pt idx="1">
                  <c:v>Exécution 2022 
au 30 novembre 2022</c:v>
                </c:pt>
                <c:pt idx="2">
                  <c:v>Exécution 2023 
au 30 novembre 2023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3218.4</c:v>
                </c:pt>
                <c:pt idx="1">
                  <c:v>3830.3</c:v>
                </c:pt>
                <c:pt idx="2">
                  <c:v>5104.5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30 novembre 2019</c:v>
                </c:pt>
                <c:pt idx="1">
                  <c:v>Exécution 2022 
au 30 novembre 2022</c:v>
                </c:pt>
                <c:pt idx="2">
                  <c:v>Exécution 2023 
au 30 novembre 2023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7470.7</c:v>
                </c:pt>
                <c:pt idx="1">
                  <c:v>10210.6</c:v>
                </c:pt>
                <c:pt idx="2">
                  <c:v>5571.9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30 novembre 2019</c:v>
                </c:pt>
                <c:pt idx="1">
                  <c:v>Exécution 2022 
au 30 novembre 2022</c:v>
                </c:pt>
                <c:pt idx="2">
                  <c:v>Exécution 2023 
au 30 novembre 2023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4186.8999999999996</c:v>
                </c:pt>
                <c:pt idx="1">
                  <c:v>3786.6</c:v>
                </c:pt>
                <c:pt idx="2">
                  <c:v>3104.1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3788754070693088E-2"/>
          <c:y val="7.1826820444678294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0886676331148011"/>
          <c:w val="0.85497129931929239"/>
          <c:h val="0.754792267395784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30 novembre 2019</c:v>
                </c:pt>
                <c:pt idx="1">
                  <c:v>Exécution 2022 
au 30 novembre 2022</c:v>
                </c:pt>
                <c:pt idx="2">
                  <c:v>Exécution 2023 
au 30 novembre 2023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-254.9</c:v>
                </c:pt>
                <c:pt idx="1">
                  <c:v>706</c:v>
                </c:pt>
                <c:pt idx="2">
                  <c:v>1595.3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30 novembre 2019</c:v>
                </c:pt>
                <c:pt idx="1">
                  <c:v>Exécution 2022 
au 30 novembre 2022</c:v>
                </c:pt>
                <c:pt idx="2">
                  <c:v>Exécution 2023 
au 30 novembre 2023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1614.4</c:v>
                </c:pt>
                <c:pt idx="1">
                  <c:v>1856.7</c:v>
                </c:pt>
                <c:pt idx="2">
                  <c:v>3070.2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30 novembre 2019</c:v>
                </c:pt>
                <c:pt idx="1">
                  <c:v>Exécution 2022 
au 30 novembre 2022</c:v>
                </c:pt>
                <c:pt idx="2">
                  <c:v>Exécution 2023 
au 30 novembre 2023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4697.3999999999996</c:v>
                </c:pt>
                <c:pt idx="1">
                  <c:v>7496.9</c:v>
                </c:pt>
                <c:pt idx="2">
                  <c:v>2814.4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30 novembre 2019</c:v>
                </c:pt>
                <c:pt idx="1">
                  <c:v>Exécution 2022 
au 30 novembre 2022</c:v>
                </c:pt>
                <c:pt idx="2">
                  <c:v>Exécution 2023 
au 30 novembre 2023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2727.2</c:v>
                </c:pt>
                <c:pt idx="1">
                  <c:v>1975.2</c:v>
                </c:pt>
                <c:pt idx="2">
                  <c:v>1116.5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0000"/>
          <c:min val="-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72367622755499"/>
          <c:y val="0.10161946021799562"/>
          <c:w val="0.7088563966716952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au 30 novembre 2019</c:v>
                </c:pt>
                <c:pt idx="1">
                  <c:v>Exécution 2022 
au 30 novembre 2022</c:v>
                </c:pt>
                <c:pt idx="2">
                  <c:v>Exécution 2023 
au 30 novembre 2023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3614.1</c:v>
                </c:pt>
                <c:pt idx="1">
                  <c:v>2720.4</c:v>
                </c:pt>
                <c:pt idx="2">
                  <c:v>921.1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au 30 novembre 2019</c:v>
                </c:pt>
                <c:pt idx="1">
                  <c:v>Exécution 2022 
au 30 novembre 2022</c:v>
                </c:pt>
                <c:pt idx="2">
                  <c:v>Exécution 2023 
au 30 novembre 2023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7264</c:v>
                </c:pt>
                <c:pt idx="1">
                  <c:v>12415.2</c:v>
                </c:pt>
                <c:pt idx="2">
                  <c:v>8050.5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au 30 novembre 2019</c:v>
                </c:pt>
                <c:pt idx="1">
                  <c:v>Exécution 2022 
au 30 novembre 2022</c:v>
                </c:pt>
                <c:pt idx="2">
                  <c:v>Exécution 2023 
au 30 novembre 2023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7921.7</c:v>
                </c:pt>
                <c:pt idx="1">
                  <c:v>10996.4</c:v>
                </c:pt>
                <c:pt idx="2">
                  <c:v>10729.7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au 30 novembre 2019</c:v>
                </c:pt>
                <c:pt idx="1">
                  <c:v>Exécution 2022 
au 30 novembre 2022</c:v>
                </c:pt>
                <c:pt idx="2">
                  <c:v>Exécution 2023 
au 30 novembre 2023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24226.6</c:v>
                </c:pt>
                <c:pt idx="1">
                  <c:v>30171.5</c:v>
                </c:pt>
                <c:pt idx="2">
                  <c:v>29761.5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5213059163059165"/>
          <c:y val="0.10495565410199556"/>
          <c:w val="0.72517243867243864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au 30 novembre 2019</c:v>
                </c:pt>
                <c:pt idx="1">
                  <c:v>Exécution 2022 
au 30 novembre 2022</c:v>
                </c:pt>
                <c:pt idx="2">
                  <c:v>Exécution 2023 
au 30 novembre 2023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1289.4000000000001</c:v>
                </c:pt>
                <c:pt idx="1">
                  <c:v>1933.1000000000001</c:v>
                </c:pt>
                <c:pt idx="2">
                  <c:v>162.20000000000005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au 30 novembre 2019</c:v>
                </c:pt>
                <c:pt idx="1">
                  <c:v>Exécution 2022 
au 30 novembre 2022</c:v>
                </c:pt>
                <c:pt idx="2">
                  <c:v>Exécution 2023 
au 30 novembre 2023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6395.3</c:v>
                </c:pt>
                <c:pt idx="1">
                  <c:v>12484.5</c:v>
                </c:pt>
                <c:pt idx="2">
                  <c:v>7805.3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au 30 novembre 2019</c:v>
                </c:pt>
                <c:pt idx="1">
                  <c:v>Exécution 2022 
au 30 novembre 2022</c:v>
                </c:pt>
                <c:pt idx="2">
                  <c:v>Exécution 2023 
au 30 novembre 2023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7483.7</c:v>
                </c:pt>
                <c:pt idx="1">
                  <c:v>10756.699999999999</c:v>
                </c:pt>
                <c:pt idx="2">
                  <c:v>10429.700000000001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au 30 novembre 2019</c:v>
                </c:pt>
                <c:pt idx="1">
                  <c:v>Exécution 2022 
au 30 novembre 2022</c:v>
                </c:pt>
                <c:pt idx="2">
                  <c:v>Exécution 2023 
au 30 novembre 2023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23225.899999999998</c:v>
                </c:pt>
                <c:pt idx="1">
                  <c:v>29236.400000000001</c:v>
                </c:pt>
                <c:pt idx="2">
                  <c:v>28820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347382</xdr:colOff>
      <xdr:row>8</xdr:row>
      <xdr:rowOff>30428</xdr:rowOff>
    </xdr:from>
    <xdr:to>
      <xdr:col>7</xdr:col>
      <xdr:colOff>552450</xdr:colOff>
      <xdr:row>23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868F6E-BB62-4E1F-92B4-5B607600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7</xdr:row>
      <xdr:rowOff>140400</xdr:rowOff>
    </xdr:from>
    <xdr:to>
      <xdr:col>7</xdr:col>
      <xdr:colOff>381450</xdr:colOff>
      <xdr:row>23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B49056-45B0-48E8-9986-AC370041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170925</xdr:rowOff>
    </xdr:from>
    <xdr:to>
      <xdr:col>7</xdr:col>
      <xdr:colOff>190950</xdr:colOff>
      <xdr:row>23</xdr:row>
      <xdr:rowOff>30525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24"/>
  <sheetViews>
    <sheetView showGridLines="0" tabSelected="1" zoomScaleNormal="100" workbookViewId="0">
      <selection activeCell="B2" sqref="B2"/>
    </sheetView>
  </sheetViews>
  <sheetFormatPr baseColWidth="10" defaultColWidth="0" defaultRowHeight="15" zeroHeight="1" x14ac:dyDescent="0.25"/>
  <cols>
    <col min="1" max="1" width="11.42578125" customWidth="1"/>
    <col min="2" max="5" width="13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/>
    <row r="2" spans="1:8" ht="78.75" x14ac:dyDescent="0.25">
      <c r="A2" s="1"/>
      <c r="B2" s="6" t="s">
        <v>0</v>
      </c>
      <c r="C2" s="10" t="s">
        <v>12</v>
      </c>
      <c r="D2" s="10" t="s">
        <v>13</v>
      </c>
      <c r="E2" s="10" t="s">
        <v>14</v>
      </c>
      <c r="F2" s="10" t="s">
        <v>1</v>
      </c>
      <c r="G2" s="12" t="s">
        <v>11</v>
      </c>
      <c r="H2" s="12" t="s">
        <v>10</v>
      </c>
    </row>
    <row r="3" spans="1:8" ht="15.75" x14ac:dyDescent="0.25">
      <c r="A3" s="1"/>
      <c r="B3" s="3" t="s">
        <v>2</v>
      </c>
      <c r="C3" s="4">
        <v>4795.2</v>
      </c>
      <c r="D3" s="4">
        <v>5761.6</v>
      </c>
      <c r="E3" s="4">
        <v>6919.7</v>
      </c>
      <c r="F3" s="2"/>
      <c r="G3" s="17">
        <f>SIGN(C3)*(E3/C3-1)</f>
        <v>0.44304721388054724</v>
      </c>
      <c r="H3" s="17">
        <f t="shared" ref="H3:H6" si="0">SIGN(D3)*(E3/D3-1)</f>
        <v>0.20100319355734508</v>
      </c>
    </row>
    <row r="4" spans="1:8" ht="15.75" x14ac:dyDescent="0.25">
      <c r="A4" s="1"/>
      <c r="B4" s="3" t="s">
        <v>3</v>
      </c>
      <c r="C4" s="5">
        <v>3218.4</v>
      </c>
      <c r="D4" s="5">
        <v>3830.3</v>
      </c>
      <c r="E4" s="5">
        <v>5104.5</v>
      </c>
      <c r="F4" s="2"/>
      <c r="G4" s="17">
        <f t="shared" ref="G4:G6" si="1">SIGN(C4)*(E4/C4-1)</f>
        <v>0.58603653989560023</v>
      </c>
      <c r="H4" s="17">
        <f t="shared" si="0"/>
        <v>0.33266323786648555</v>
      </c>
    </row>
    <row r="5" spans="1:8" ht="15.75" x14ac:dyDescent="0.25">
      <c r="A5" s="9"/>
      <c r="B5" s="3" t="s">
        <v>4</v>
      </c>
      <c r="C5" s="4">
        <v>7470.7</v>
      </c>
      <c r="D5" s="4">
        <v>10210.6</v>
      </c>
      <c r="E5" s="4">
        <v>5571.9</v>
      </c>
      <c r="F5" s="2"/>
      <c r="G5" s="17">
        <f t="shared" si="1"/>
        <v>-0.25416627625256005</v>
      </c>
      <c r="H5" s="17">
        <f t="shared" si="0"/>
        <v>-0.45430239163222541</v>
      </c>
    </row>
    <row r="6" spans="1:8" ht="15.75" x14ac:dyDescent="0.25">
      <c r="A6" s="1"/>
      <c r="B6" s="3" t="s">
        <v>5</v>
      </c>
      <c r="C6" s="5">
        <v>4186.8999999999996</v>
      </c>
      <c r="D6" s="5">
        <v>3786.6</v>
      </c>
      <c r="E6" s="5">
        <v>3104.1</v>
      </c>
      <c r="F6" s="2"/>
      <c r="G6" s="17">
        <f t="shared" si="1"/>
        <v>-0.25861615992739251</v>
      </c>
      <c r="H6" s="17">
        <f t="shared" si="0"/>
        <v>-0.18024084931072726</v>
      </c>
    </row>
    <row r="7" spans="1:8" ht="15.75" x14ac:dyDescent="0.25">
      <c r="A7" s="1"/>
      <c r="B7" s="7" t="s">
        <v>6</v>
      </c>
      <c r="C7" s="18">
        <v>19671.2</v>
      </c>
      <c r="D7" s="8">
        <v>23589.1</v>
      </c>
      <c r="E7" s="8">
        <v>20700.3</v>
      </c>
      <c r="F7" s="2"/>
      <c r="G7" s="19">
        <f>SIGN(C7)*(E7/C7-1)</f>
        <v>5.2315059579486789E-2</v>
      </c>
      <c r="H7" s="19">
        <f>SIGN(D7)*(E7/D7-1)</f>
        <v>-0.12246334111941526</v>
      </c>
    </row>
    <row r="8" spans="1:8" ht="15.75" x14ac:dyDescent="0.25">
      <c r="A8" s="1"/>
      <c r="B8" s="14"/>
      <c r="C8" s="15"/>
      <c r="D8" s="15"/>
      <c r="E8" s="15"/>
      <c r="F8" s="15"/>
    </row>
    <row r="9" spans="1:8" ht="15.75" x14ac:dyDescent="0.25">
      <c r="A9" s="1"/>
    </row>
    <row r="10" spans="1:8" ht="15.75" x14ac:dyDescent="0.25">
      <c r="A10" s="1"/>
    </row>
    <row r="11" spans="1:8" ht="15.75" x14ac:dyDescent="0.25">
      <c r="A11" s="9"/>
      <c r="B11" s="11"/>
      <c r="C11" s="11"/>
      <c r="D11" s="11"/>
      <c r="E11" s="11"/>
      <c r="F11" s="11"/>
      <c r="G11" s="11"/>
      <c r="H11" s="11"/>
    </row>
    <row r="12" spans="1:8" ht="15.75" x14ac:dyDescent="0.25">
      <c r="A12" s="1"/>
    </row>
    <row r="13" spans="1:8" ht="15.75" x14ac:dyDescent="0.25">
      <c r="A13" s="1"/>
      <c r="B13" s="1"/>
      <c r="C13" s="14"/>
      <c r="D13" s="13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3"/>
      <c r="B18" s="13"/>
      <c r="C18" s="13"/>
      <c r="D18" s="1"/>
      <c r="E18" s="1"/>
      <c r="F18" s="1"/>
      <c r="G18" s="1"/>
      <c r="H18" s="1"/>
    </row>
    <row r="19" spans="1:8" ht="15.75" x14ac:dyDescent="0.25">
      <c r="A19" s="13"/>
      <c r="B19" s="13"/>
      <c r="C19" s="13"/>
      <c r="D19" s="1"/>
      <c r="E19" s="1"/>
      <c r="F19" s="1"/>
      <c r="G19" s="1"/>
      <c r="H19" s="1"/>
    </row>
    <row r="20" spans="1:8" ht="15.75" x14ac:dyDescent="0.25">
      <c r="A20" s="16"/>
      <c r="B20" s="14"/>
      <c r="C20" s="13"/>
      <c r="D20" s="1"/>
      <c r="E20" s="1"/>
      <c r="F20" s="1"/>
      <c r="G20" s="1"/>
      <c r="H20" s="1"/>
    </row>
    <row r="21" spans="1:8" ht="15.75" x14ac:dyDescent="0.25">
      <c r="A21" s="16"/>
      <c r="B21" s="14"/>
      <c r="C21" s="13"/>
      <c r="D21" s="1"/>
      <c r="E21" s="1"/>
      <c r="F21" s="1"/>
      <c r="G21" s="1"/>
      <c r="H21" s="1"/>
    </row>
    <row r="22" spans="1:8" ht="15.75" x14ac:dyDescent="0.25">
      <c r="A22" s="16"/>
      <c r="B22" s="14"/>
      <c r="C22" s="13"/>
      <c r="D22" s="1"/>
      <c r="E22" s="1"/>
      <c r="F22" s="1"/>
      <c r="G22" s="1"/>
      <c r="H22" s="1"/>
    </row>
    <row r="23" spans="1:8" ht="15.75" x14ac:dyDescent="0.25">
      <c r="A23" s="16"/>
      <c r="B23" s="14"/>
      <c r="C23" s="13"/>
      <c r="D23" s="1"/>
      <c r="E23" s="1"/>
      <c r="F23" s="1"/>
      <c r="G23" s="1"/>
      <c r="H23" s="1"/>
    </row>
    <row r="24" spans="1:8" ht="15.75" x14ac:dyDescent="0.25">
      <c r="A24" s="16"/>
      <c r="B24" s="14"/>
      <c r="C24" s="13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6"/>
  <sheetViews>
    <sheetView showGridLines="0" zoomScaleNormal="100" workbookViewId="0">
      <selection activeCell="B2" sqref="B2"/>
    </sheetView>
  </sheetViews>
  <sheetFormatPr baseColWidth="10" defaultColWidth="0" defaultRowHeight="15" zeroHeight="1" x14ac:dyDescent="0.25"/>
  <cols>
    <col min="1" max="1" width="11.42578125" customWidth="1"/>
    <col min="2" max="5" width="13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21"/>
      <c r="D1" s="21"/>
      <c r="E1" s="21"/>
    </row>
    <row r="2" spans="1:8" ht="78.75" x14ac:dyDescent="0.25">
      <c r="A2" s="1"/>
      <c r="B2" s="6" t="s">
        <v>7</v>
      </c>
      <c r="C2" s="10" t="s">
        <v>12</v>
      </c>
      <c r="D2" s="10" t="s">
        <v>13</v>
      </c>
      <c r="E2" s="10" t="s">
        <v>14</v>
      </c>
      <c r="F2" s="10" t="s">
        <v>1</v>
      </c>
      <c r="G2" s="12" t="s">
        <v>11</v>
      </c>
      <c r="H2" s="12" t="s">
        <v>10</v>
      </c>
    </row>
    <row r="3" spans="1:8" ht="15.75" x14ac:dyDescent="0.25">
      <c r="A3" s="1"/>
      <c r="B3" s="3" t="s">
        <v>2</v>
      </c>
      <c r="C3" s="4">
        <v>-254.9</v>
      </c>
      <c r="D3" s="4">
        <v>706</v>
      </c>
      <c r="E3" s="4">
        <v>1595.3</v>
      </c>
      <c r="F3" s="2"/>
      <c r="G3" s="17">
        <f>SIGN(C3)*(E3/C3-1)</f>
        <v>7.258532757944292</v>
      </c>
      <c r="H3" s="17">
        <f>SIGN(D3)*(E3/D3-1)</f>
        <v>1.2596317280453255</v>
      </c>
    </row>
    <row r="4" spans="1:8" ht="15.75" x14ac:dyDescent="0.25">
      <c r="A4" s="1"/>
      <c r="B4" s="3" t="s">
        <v>3</v>
      </c>
      <c r="C4" s="5">
        <v>1614.4</v>
      </c>
      <c r="D4" s="5">
        <v>1856.7</v>
      </c>
      <c r="E4" s="5">
        <v>3070.2</v>
      </c>
      <c r="F4" s="2"/>
      <c r="G4" s="17">
        <f t="shared" ref="G4:G7" si="0">SIGN(C4)*(E4/C4-1)</f>
        <v>0.90175916749256668</v>
      </c>
      <c r="H4" s="17">
        <f t="shared" ref="H4:H7" si="1">SIGN(D4)*(E4/D4-1)</f>
        <v>0.65357893036031656</v>
      </c>
    </row>
    <row r="5" spans="1:8" ht="15.75" x14ac:dyDescent="0.25">
      <c r="A5" s="9"/>
      <c r="B5" s="3" t="s">
        <v>4</v>
      </c>
      <c r="C5" s="4">
        <v>4697.3999999999996</v>
      </c>
      <c r="D5" s="4">
        <v>7496.9</v>
      </c>
      <c r="E5" s="4">
        <v>2814.4</v>
      </c>
      <c r="F5" s="2"/>
      <c r="G5" s="17">
        <f t="shared" si="0"/>
        <v>-0.4008600502405586</v>
      </c>
      <c r="H5" s="17">
        <f t="shared" si="1"/>
        <v>-0.62459149781909851</v>
      </c>
    </row>
    <row r="6" spans="1:8" ht="15.75" x14ac:dyDescent="0.25">
      <c r="A6" s="1"/>
      <c r="B6" s="3" t="s">
        <v>5</v>
      </c>
      <c r="C6" s="5">
        <v>2727.2</v>
      </c>
      <c r="D6" s="5">
        <v>1975.2</v>
      </c>
      <c r="E6" s="5">
        <v>1116.5</v>
      </c>
      <c r="F6" s="2"/>
      <c r="G6" s="17">
        <f t="shared" si="0"/>
        <v>-0.59060574948665301</v>
      </c>
      <c r="H6" s="17">
        <f t="shared" si="1"/>
        <v>-0.43474078574321584</v>
      </c>
    </row>
    <row r="7" spans="1:8" ht="15.75" x14ac:dyDescent="0.25">
      <c r="A7" s="1"/>
      <c r="B7" s="7" t="s">
        <v>6</v>
      </c>
      <c r="C7" s="8">
        <v>8784.1</v>
      </c>
      <c r="D7" s="8">
        <v>12034.8</v>
      </c>
      <c r="E7" s="8">
        <v>8596.4</v>
      </c>
      <c r="F7" s="2"/>
      <c r="G7" s="19">
        <f t="shared" si="0"/>
        <v>-2.1368153823385527E-2</v>
      </c>
      <c r="H7" s="19">
        <f t="shared" si="1"/>
        <v>-0.28570478944394584</v>
      </c>
    </row>
    <row r="8" spans="1:8" ht="15.75" x14ac:dyDescent="0.25">
      <c r="A8" s="1"/>
      <c r="B8" s="1"/>
      <c r="C8" s="20"/>
      <c r="D8" s="20"/>
      <c r="E8" s="20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9"/>
      <c r="B11" s="9"/>
      <c r="C11" s="9"/>
      <c r="D11" s="9"/>
      <c r="E11" s="9"/>
      <c r="F11" s="9"/>
      <c r="G11" s="9"/>
      <c r="H11" s="9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ht="15.75" x14ac:dyDescent="0.25">
      <c r="A25" s="1"/>
      <c r="B25" s="1"/>
      <c r="C25" s="1"/>
      <c r="D25" s="1"/>
      <c r="E25" s="1"/>
      <c r="F25" s="1"/>
      <c r="G25" s="1"/>
      <c r="H25" s="1"/>
    </row>
    <row r="26" spans="1:8" ht="15.75" hidden="1" x14ac:dyDescent="0.25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zoomScaleNormal="100" workbookViewId="0">
      <selection activeCell="B2" sqref="B2"/>
    </sheetView>
  </sheetViews>
  <sheetFormatPr baseColWidth="10" defaultColWidth="0" defaultRowHeight="15" customHeight="1" zeroHeight="1" x14ac:dyDescent="0.25"/>
  <cols>
    <col min="1" max="1" width="11.42578125" customWidth="1"/>
    <col min="2" max="5" width="13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21"/>
      <c r="D1" s="21"/>
      <c r="E1" s="21"/>
    </row>
    <row r="2" spans="1:8" ht="78.75" x14ac:dyDescent="0.25">
      <c r="A2" s="1"/>
      <c r="B2" s="6" t="s">
        <v>9</v>
      </c>
      <c r="C2" s="10" t="s">
        <v>12</v>
      </c>
      <c r="D2" s="10" t="s">
        <v>13</v>
      </c>
      <c r="E2" s="10" t="s">
        <v>14</v>
      </c>
      <c r="F2" s="10" t="s">
        <v>1</v>
      </c>
      <c r="G2" s="12" t="s">
        <v>11</v>
      </c>
      <c r="H2" s="12" t="s">
        <v>10</v>
      </c>
    </row>
    <row r="3" spans="1:8" ht="15.75" x14ac:dyDescent="0.25">
      <c r="A3" s="1"/>
      <c r="B3" s="3" t="s">
        <v>2</v>
      </c>
      <c r="C3" s="4">
        <v>24226.6</v>
      </c>
      <c r="D3" s="4">
        <v>30171.5</v>
      </c>
      <c r="E3" s="4">
        <v>29761.5</v>
      </c>
      <c r="F3" s="2"/>
      <c r="G3" s="17">
        <f>E3/C3-1</f>
        <v>0.22846375471589098</v>
      </c>
      <c r="H3" s="17">
        <f>SIGN(D3)*(E3/D3-1)</f>
        <v>-1.3588982980627384E-2</v>
      </c>
    </row>
    <row r="4" spans="1:8" ht="15.75" x14ac:dyDescent="0.25">
      <c r="A4" s="1"/>
      <c r="B4" s="3" t="s">
        <v>3</v>
      </c>
      <c r="C4" s="5">
        <v>7921.7</v>
      </c>
      <c r="D4" s="5">
        <v>10996.4</v>
      </c>
      <c r="E4" s="5">
        <v>10729.7</v>
      </c>
      <c r="F4" s="2"/>
      <c r="G4" s="17">
        <f t="shared" ref="G4:G6" si="0">E4/C4-1</f>
        <v>0.3544693689485845</v>
      </c>
      <c r="H4" s="17">
        <f t="shared" ref="H4:H6" si="1">SIGN(D4)*(E4/D4-1)</f>
        <v>-2.4253392019206177E-2</v>
      </c>
    </row>
    <row r="5" spans="1:8" ht="15.75" x14ac:dyDescent="0.25">
      <c r="A5" s="9"/>
      <c r="B5" s="3" t="s">
        <v>4</v>
      </c>
      <c r="C5" s="4">
        <v>7264</v>
      </c>
      <c r="D5" s="4">
        <v>12415.2</v>
      </c>
      <c r="E5" s="4">
        <v>8050.5</v>
      </c>
      <c r="F5" s="2"/>
      <c r="G5" s="17">
        <f t="shared" si="0"/>
        <v>0.10827367841409696</v>
      </c>
      <c r="H5" s="17">
        <f t="shared" si="1"/>
        <v>-0.35156098975449457</v>
      </c>
    </row>
    <row r="6" spans="1:8" ht="15.75" x14ac:dyDescent="0.25">
      <c r="A6" s="1"/>
      <c r="B6" s="3" t="s">
        <v>5</v>
      </c>
      <c r="C6" s="5">
        <v>3614.1</v>
      </c>
      <c r="D6" s="5">
        <v>2720.4</v>
      </c>
      <c r="E6" s="5">
        <v>921.1</v>
      </c>
      <c r="F6" s="2"/>
      <c r="G6" s="17">
        <f t="shared" si="0"/>
        <v>-0.74513710190642213</v>
      </c>
      <c r="H6" s="17">
        <f t="shared" si="1"/>
        <v>-0.66141008675194823</v>
      </c>
    </row>
    <row r="7" spans="1:8" ht="15.75" x14ac:dyDescent="0.25">
      <c r="A7" s="1"/>
      <c r="B7" s="7" t="s">
        <v>6</v>
      </c>
      <c r="C7" s="8">
        <v>43026.3</v>
      </c>
      <c r="D7" s="8">
        <v>56303.5</v>
      </c>
      <c r="E7" s="8">
        <v>49462.8</v>
      </c>
      <c r="F7" s="2"/>
      <c r="G7" s="19">
        <f>E7/C7-1</f>
        <v>0.14959455030992674</v>
      </c>
      <c r="H7" s="19">
        <f>SIGN(D7)*(E7/D7-1)</f>
        <v>-0.12149688740486819</v>
      </c>
    </row>
    <row r="8" spans="1:8" ht="15.75" x14ac:dyDescent="0.25">
      <c r="A8" s="1"/>
      <c r="B8" s="1"/>
      <c r="C8" s="20"/>
      <c r="D8" s="20"/>
      <c r="E8" s="20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9"/>
      <c r="B11" s="9"/>
      <c r="C11" s="9"/>
      <c r="D11" s="9"/>
      <c r="E11" s="9"/>
      <c r="F11" s="9"/>
      <c r="G11" s="9"/>
      <c r="H11" s="9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25"/>
  <sheetViews>
    <sheetView showGridLines="0" zoomScaleNormal="100" workbookViewId="0">
      <selection activeCell="B2" sqref="B2"/>
    </sheetView>
  </sheetViews>
  <sheetFormatPr baseColWidth="10" defaultColWidth="0" defaultRowHeight="15" zeroHeight="1" x14ac:dyDescent="0.25"/>
  <cols>
    <col min="1" max="1" width="11.42578125" customWidth="1"/>
    <col min="2" max="5" width="13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21"/>
      <c r="D1" s="21"/>
      <c r="E1" s="21"/>
    </row>
    <row r="2" spans="1:8" ht="78.75" x14ac:dyDescent="0.25">
      <c r="A2" s="1"/>
      <c r="B2" s="6" t="s">
        <v>8</v>
      </c>
      <c r="C2" s="10" t="s">
        <v>12</v>
      </c>
      <c r="D2" s="10" t="s">
        <v>13</v>
      </c>
      <c r="E2" s="10" t="s">
        <v>14</v>
      </c>
      <c r="F2" s="10" t="s">
        <v>1</v>
      </c>
      <c r="G2" s="12" t="s">
        <v>11</v>
      </c>
      <c r="H2" s="12" t="s">
        <v>10</v>
      </c>
    </row>
    <row r="3" spans="1:8" ht="15.75" x14ac:dyDescent="0.25">
      <c r="A3" s="1"/>
      <c r="B3" s="3" t="s">
        <v>2</v>
      </c>
      <c r="C3" s="4">
        <v>23225.899999999998</v>
      </c>
      <c r="D3" s="4">
        <v>29236.400000000001</v>
      </c>
      <c r="E3" s="4">
        <v>28820</v>
      </c>
      <c r="F3" s="2"/>
      <c r="G3" s="17">
        <f>SIGN(C3)*(E3/C3-1)</f>
        <v>0.24085611321843303</v>
      </c>
      <c r="H3" s="17">
        <f>SIGN(D3)*(E3/D3-1)</f>
        <v>-1.4242519598856251E-2</v>
      </c>
    </row>
    <row r="4" spans="1:8" ht="15.75" x14ac:dyDescent="0.25">
      <c r="A4" s="1"/>
      <c r="B4" s="3" t="s">
        <v>3</v>
      </c>
      <c r="C4" s="5">
        <v>7483.7</v>
      </c>
      <c r="D4" s="5">
        <v>10756.699999999999</v>
      </c>
      <c r="E4" s="5">
        <v>10429.700000000001</v>
      </c>
      <c r="F4" s="2"/>
      <c r="G4" s="17">
        <f t="shared" ref="G4:G7" si="0">SIGN(C4)*(E4/C4-1)</f>
        <v>0.39365554471718545</v>
      </c>
      <c r="H4" s="17">
        <f t="shared" ref="H4:H7" si="1">SIGN(D4)*(E4/D4-1)</f>
        <v>-3.0399657887641984E-2</v>
      </c>
    </row>
    <row r="5" spans="1:8" ht="15.75" x14ac:dyDescent="0.25">
      <c r="A5" s="9"/>
      <c r="B5" s="3" t="s">
        <v>4</v>
      </c>
      <c r="C5" s="4">
        <v>6395.3</v>
      </c>
      <c r="D5" s="4">
        <v>12484.5</v>
      </c>
      <c r="E5" s="4">
        <v>7805.3</v>
      </c>
      <c r="F5" s="2"/>
      <c r="G5" s="17">
        <f t="shared" si="0"/>
        <v>0.22047441089550146</v>
      </c>
      <c r="H5" s="17">
        <f t="shared" si="1"/>
        <v>-0.37480075293363768</v>
      </c>
    </row>
    <row r="6" spans="1:8" ht="15.75" x14ac:dyDescent="0.25">
      <c r="A6" s="1"/>
      <c r="B6" s="3" t="s">
        <v>5</v>
      </c>
      <c r="C6" s="5">
        <v>1289.4000000000001</v>
      </c>
      <c r="D6" s="5">
        <v>1933.1000000000001</v>
      </c>
      <c r="E6" s="5">
        <v>162.20000000000005</v>
      </c>
      <c r="F6" s="2"/>
      <c r="G6" s="17">
        <f t="shared" si="0"/>
        <v>-0.87420505661547998</v>
      </c>
      <c r="H6" s="17">
        <f>SIGN(D6)*(E6/D6-1)</f>
        <v>-0.91609332160778023</v>
      </c>
    </row>
    <row r="7" spans="1:8" ht="15.75" x14ac:dyDescent="0.25">
      <c r="A7" s="1"/>
      <c r="B7" s="7" t="s">
        <v>6</v>
      </c>
      <c r="C7" s="8">
        <v>38394.300000000003</v>
      </c>
      <c r="D7" s="8">
        <v>54410.7</v>
      </c>
      <c r="E7" s="8">
        <v>47217.200000000004</v>
      </c>
      <c r="F7" s="2"/>
      <c r="G7" s="19">
        <f t="shared" si="0"/>
        <v>0.22979713134501734</v>
      </c>
      <c r="H7" s="19">
        <f t="shared" si="1"/>
        <v>-0.13220745184311167</v>
      </c>
    </row>
    <row r="8" spans="1:8" ht="15.75" x14ac:dyDescent="0.25">
      <c r="A8" s="1"/>
      <c r="B8" s="1"/>
      <c r="C8" s="20"/>
      <c r="D8" s="20"/>
      <c r="E8" s="20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9"/>
      <c r="B11" s="9"/>
      <c r="C11" s="9"/>
      <c r="D11" s="9"/>
      <c r="E11" s="9"/>
      <c r="F11" s="9"/>
      <c r="G11" s="9"/>
      <c r="H11" s="9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CAF BRUTE</vt:lpstr>
      <vt:lpstr>CAF NETTE</vt:lpstr>
      <vt:lpstr>TRESORERIE brute</vt:lpstr>
      <vt:lpstr>TRESORERIE nette</vt:lpstr>
      <vt:lpstr>'CAF BRUTE'!Zone_d_impression</vt:lpstr>
      <vt:lpstr>'CAF NETTE'!Zone_d_impression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Severine Fargeat-Lugnier</cp:lastModifiedBy>
  <cp:lastPrinted>2023-12-12T08:53:57Z</cp:lastPrinted>
  <dcterms:created xsi:type="dcterms:W3CDTF">2022-12-09T09:55:56Z</dcterms:created>
  <dcterms:modified xsi:type="dcterms:W3CDTF">2023-12-12T08:55:01Z</dcterms:modified>
</cp:coreProperties>
</file>