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T:\VALO\REQUETAGE\REQUETES RECURRENTES\SPOCC\Situation budgétaire mensuelle\Situation mensuelle Coll loc\SMCL 2023\SMCL 2023- octobre\"/>
    </mc:Choice>
  </mc:AlternateContent>
  <bookViews>
    <workbookView xWindow="0" yWindow="0" windowWidth="28800" windowHeight="12585" tabRatio="665" activeTab="3"/>
  </bookViews>
  <sheets>
    <sheet name="CAF BRUTE" sheetId="1" r:id="rId1"/>
    <sheet name="CAF NETTE" sheetId="2" r:id="rId2"/>
    <sheet name="TRESORERIE brute" sheetId="4" r:id="rId3"/>
    <sheet name="TRESORERIE nette" sheetId="3" r:id="rId4"/>
    <sheet name="Feuil1" sheetId="5" r:id="rId5"/>
  </sheets>
  <definedNames>
    <definedName name="_AMO_UniqueIdentifier" hidden="1">"'b9e49ab9-3724-4ab5-b34f-c3d2a4ecefd3'"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7" i="4" l="1"/>
  <c r="G7" i="4"/>
  <c r="H7" i="1" l="1"/>
  <c r="G7" i="1"/>
  <c r="G4" i="3" l="1"/>
  <c r="G5" i="3"/>
  <c r="G6" i="3"/>
  <c r="G7" i="3"/>
  <c r="G3" i="3"/>
  <c r="G4" i="4"/>
  <c r="G5" i="4"/>
  <c r="G6" i="4"/>
  <c r="G3" i="4"/>
  <c r="G4" i="2"/>
  <c r="G5" i="2"/>
  <c r="G6" i="2"/>
  <c r="G7" i="2"/>
  <c r="G3" i="2"/>
  <c r="G4" i="1"/>
  <c r="G5" i="1"/>
  <c r="G6" i="1"/>
  <c r="G3" i="1"/>
  <c r="H6" i="3" l="1"/>
  <c r="H3" i="4"/>
  <c r="H6" i="4" l="1"/>
  <c r="H5" i="4"/>
  <c r="H4" i="4"/>
  <c r="H7" i="3" l="1"/>
  <c r="H5" i="3"/>
  <c r="H4" i="3"/>
  <c r="H3" i="3"/>
  <c r="H7" i="2"/>
  <c r="H6" i="2"/>
  <c r="H5" i="2"/>
  <c r="H4" i="2"/>
  <c r="H3" i="2"/>
  <c r="H4" i="1"/>
  <c r="H5" i="1"/>
  <c r="H6" i="1"/>
</calcChain>
</file>

<file path=xl/sharedStrings.xml><?xml version="1.0" encoding="utf-8"?>
<sst xmlns="http://schemas.openxmlformats.org/spreadsheetml/2006/main" count="48" uniqueCount="15">
  <si>
    <t>Epargne brute (CAF brute) 
en M€</t>
  </si>
  <si>
    <t>Evolution</t>
  </si>
  <si>
    <t xml:space="preserve">Communes </t>
  </si>
  <si>
    <t>GFP</t>
  </si>
  <si>
    <t>Départements</t>
  </si>
  <si>
    <t>Régions</t>
  </si>
  <si>
    <t>Total</t>
  </si>
  <si>
    <t>Epargne nette (CAF nette) 
en M€</t>
  </si>
  <si>
    <t>Trésorerie nette
en M€</t>
  </si>
  <si>
    <t>Trésorerie brute
en M€</t>
  </si>
  <si>
    <t>Evolution 2023/2022</t>
  </si>
  <si>
    <t>Évolution 2023/2019</t>
  </si>
  <si>
    <t>Exécution 2019 
au 31 octobre 2019</t>
  </si>
  <si>
    <t>Exécution 2022 
au 31 octobre 2022</t>
  </si>
  <si>
    <t>Exécution 2023 
au 31 octobre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</si>
</sst>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\ [$€-40C];[Red]\-#,##0.00\ [$€-40C]"/>
    <numFmt numFmtId="165" formatCode="0.0%"/>
    <numFmt numFmtId="166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i/>
      <u/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Calibri"/>
      <family val="2"/>
    </font>
    <font>
      <b/>
      <i/>
      <sz val="12"/>
      <color rgb="FF000000"/>
      <name val="Times New Roman"/>
      <family val="1"/>
    </font>
    <font>
      <b/>
      <sz val="12"/>
      <color rgb="FFFFFFFF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EEEEEE"/>
        <bgColor rgb="FFF2F2F2"/>
      </patternFill>
    </fill>
    <fill>
      <patternFill patternType="solid">
        <fgColor rgb="FFDDDDDD"/>
        <bgColor rgb="FFEEEEEE"/>
      </patternFill>
    </fill>
    <fill>
      <patternFill patternType="solid">
        <fgColor rgb="FF375C7A"/>
        <bgColor rgb="FF333399"/>
      </patternFill>
    </fill>
    <fill>
      <patternFill patternType="solid">
        <fgColor rgb="FFCFA45D"/>
        <bgColor rgb="FFFF808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2" fillId="0" borderId="0"/>
    <xf numFmtId="9" fontId="3" fillId="0" borderId="0" applyBorder="0" applyAlignment="0" applyProtection="0"/>
    <xf numFmtId="0" fontId="4" fillId="0" borderId="0" applyBorder="0" applyAlignment="0" applyProtection="0"/>
    <xf numFmtId="164" fontId="4" fillId="0" borderId="0" applyBorder="0" applyAlignment="0" applyProtection="0"/>
    <xf numFmtId="0" fontId="5" fillId="0" borderId="0" applyBorder="0" applyProtection="0">
      <alignment horizontal="center"/>
    </xf>
    <xf numFmtId="0" fontId="5" fillId="0" borderId="0" applyBorder="0" applyProtection="0">
      <alignment horizontal="center" textRotation="90"/>
    </xf>
    <xf numFmtId="0" fontId="2" fillId="2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0" borderId="0" applyBorder="0" applyAlignment="0" applyProtection="0"/>
    <xf numFmtId="0" fontId="2" fillId="3" borderId="0" applyBorder="0" applyAlignment="0" applyProtection="0"/>
    <xf numFmtId="0" fontId="2" fillId="3" borderId="0" applyBorder="0" applyAlignment="0" applyProtection="0"/>
    <xf numFmtId="0" fontId="2" fillId="2" borderId="0" applyBorder="0" applyAlignment="0" applyProtection="0"/>
    <xf numFmtId="0" fontId="2" fillId="2" borderId="0" applyBorder="0" applyAlignment="0" applyProtection="0"/>
    <xf numFmtId="0" fontId="2" fillId="0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6" fillId="0" borderId="0" xfId="0" applyFont="1"/>
    <xf numFmtId="3" fontId="8" fillId="6" borderId="1" xfId="0" applyNumberFormat="1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3" fontId="6" fillId="6" borderId="1" xfId="0" applyNumberFormat="1" applyFont="1" applyFill="1" applyBorder="1" applyAlignment="1">
      <alignment vertical="center"/>
    </xf>
    <xf numFmtId="3" fontId="6" fillId="6" borderId="1" xfId="0" quotePrefix="1" applyNumberFormat="1" applyFont="1" applyFill="1" applyBorder="1" applyAlignment="1">
      <alignment horizontal="right" vertical="center"/>
    </xf>
    <xf numFmtId="0" fontId="11" fillId="4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/>
    </xf>
    <xf numFmtId="3" fontId="8" fillId="6" borderId="1" xfId="0" quotePrefix="1" applyNumberFormat="1" applyFont="1" applyFill="1" applyBorder="1" applyAlignment="1">
      <alignment horizontal="right" vertical="center"/>
    </xf>
    <xf numFmtId="0" fontId="8" fillId="0" borderId="0" xfId="0" applyFont="1"/>
    <xf numFmtId="0" fontId="8" fillId="5" borderId="1" xfId="0" applyFont="1" applyFill="1" applyBorder="1" applyAlignment="1">
      <alignment horizontal="center" vertical="center" wrapText="1"/>
    </xf>
    <xf numFmtId="0" fontId="9" fillId="0" borderId="0" xfId="0" applyFont="1"/>
    <xf numFmtId="10" fontId="10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10" fontId="6" fillId="0" borderId="0" xfId="0" applyNumberFormat="1" applyFont="1" applyAlignment="1">
      <alignment vertical="center"/>
    </xf>
    <xf numFmtId="165" fontId="7" fillId="6" borderId="1" xfId="2" applyNumberFormat="1" applyFont="1" applyFill="1" applyBorder="1" applyAlignment="1">
      <alignment vertical="center"/>
    </xf>
    <xf numFmtId="166" fontId="8" fillId="6" borderId="1" xfId="26" quotePrefix="1" applyNumberFormat="1" applyFont="1" applyFill="1" applyBorder="1" applyAlignment="1">
      <alignment horizontal="right" vertical="center"/>
    </xf>
    <xf numFmtId="165" fontId="12" fillId="6" borderId="1" xfId="2" applyNumberFormat="1" applyFont="1" applyFill="1" applyBorder="1" applyAlignment="1">
      <alignment vertical="center"/>
    </xf>
    <xf numFmtId="3" fontId="6" fillId="0" borderId="0" xfId="0" applyNumberFormat="1" applyFont="1"/>
    <xf numFmtId="3" fontId="0" fillId="0" borderId="0" xfId="0" applyNumberFormat="1"/>
  </cellXfs>
  <cellStyles count="27">
    <cellStyle name="En-tête" xfId="5"/>
    <cellStyle name="Milliers" xfId="26" builtinId="3"/>
    <cellStyle name="Normal" xfId="0" builtinId="0"/>
    <cellStyle name="Normal 2" xfId="25"/>
    <cellStyle name="Normal 3" xfId="1"/>
    <cellStyle name="Pourcentage 2" xfId="2"/>
    <cellStyle name="Résultat" xfId="3"/>
    <cellStyle name="Résultat2" xfId="4"/>
    <cellStyle name="Sans nom1" xfId="7"/>
    <cellStyle name="Sans nom10" xfId="16"/>
    <cellStyle name="Sans nom11" xfId="17"/>
    <cellStyle name="Sans nom12" xfId="18"/>
    <cellStyle name="Sans nom13" xfId="19"/>
    <cellStyle name="Sans nom14" xfId="20"/>
    <cellStyle name="Sans nom15" xfId="21"/>
    <cellStyle name="Sans nom16" xfId="22"/>
    <cellStyle name="Sans nom17" xfId="23"/>
    <cellStyle name="Sans nom18" xfId="24"/>
    <cellStyle name="Sans nom2" xfId="14"/>
    <cellStyle name="Sans nom3" xfId="8"/>
    <cellStyle name="Sans nom4" xfId="9"/>
    <cellStyle name="Sans nom5" xfId="10"/>
    <cellStyle name="Sans nom6" xfId="11"/>
    <cellStyle name="Sans nom7" xfId="12"/>
    <cellStyle name="Sans nom8" xfId="13"/>
    <cellStyle name="Sans nom9" xfId="15"/>
    <cellStyle name="Titre1" xfId="6"/>
  </cellStyles>
  <dxfs count="0"/>
  <tableStyles count="0" defaultTableStyle="TableStyleMedium2" defaultPivotStyle="PivotStyleLight16"/>
  <colors>
    <mruColors>
      <color rgb="FFDE7492"/>
      <color rgb="FFE9A1B6"/>
      <color rgb="FFFC7404"/>
      <color rgb="FFD34970"/>
      <color rgb="FFF5D7E0"/>
      <color rgb="FFF5EAFA"/>
      <color rgb="FFDCC4EE"/>
      <color rgb="FFF4EAFA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Evolution CAF brute par strate (en M€) </a:t>
            </a:r>
          </a:p>
        </c:rich>
      </c:tx>
      <c:layout>
        <c:manualLayout>
          <c:xMode val="edge"/>
          <c:yMode val="edge"/>
          <c:x val="0.28693454769896864"/>
          <c:y val="1.75332957976493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872584541"/>
          <c:y val="0.18547665765737079"/>
          <c:w val="0.8522612468057289"/>
          <c:h val="0.689884733516423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 
au 31 octobre 2019</c:v>
                </c:pt>
                <c:pt idx="1">
                  <c:v>Exécution 2022 
au 31 octobre 2022</c:v>
                </c:pt>
                <c:pt idx="2">
                  <c:v>Exécution 2023 
au 31 octobre 2023</c:v>
                </c:pt>
              </c:strCache>
            </c:strRef>
          </c:cat>
          <c:val>
            <c:numRef>
              <c:f>'CAF BRUTE'!$C$3:$E$3</c:f>
              <c:numCache>
                <c:formatCode>#,##0</c:formatCode>
                <c:ptCount val="3"/>
                <c:pt idx="0">
                  <c:v>4758</c:v>
                </c:pt>
                <c:pt idx="1">
                  <c:v>5170.6000000000004</c:v>
                </c:pt>
                <c:pt idx="2">
                  <c:v>6493.1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B-4676-97CA-766A69FD221D}"/>
            </c:ext>
          </c:extLst>
        </c:ser>
        <c:ser>
          <c:idx val="2"/>
          <c:order val="1"/>
          <c:tx>
            <c:strRef>
              <c:f>'CAF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 
au 31 octobre 2019</c:v>
                </c:pt>
                <c:pt idx="1">
                  <c:v>Exécution 2022 
au 31 octobre 2022</c:v>
                </c:pt>
                <c:pt idx="2">
                  <c:v>Exécution 2023 
au 31 octobre 2023</c:v>
                </c:pt>
              </c:strCache>
            </c:strRef>
          </c:cat>
          <c:val>
            <c:numRef>
              <c:f>'CAF BRUTE'!$C$4:$E$4</c:f>
              <c:numCache>
                <c:formatCode>#,##0</c:formatCode>
                <c:ptCount val="3"/>
                <c:pt idx="0">
                  <c:v>3270.8</c:v>
                </c:pt>
                <c:pt idx="1">
                  <c:v>3735.6</c:v>
                </c:pt>
                <c:pt idx="2">
                  <c:v>4845.8999999999996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9B-4676-97CA-766A69FD221D}"/>
            </c:ext>
          </c:extLst>
        </c:ser>
        <c:ser>
          <c:idx val="1"/>
          <c:order val="2"/>
          <c:tx>
            <c:strRef>
              <c:f>'CAF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 
au 31 octobre 2019</c:v>
                </c:pt>
                <c:pt idx="1">
                  <c:v>Exécution 2022 
au 31 octobre 2022</c:v>
                </c:pt>
                <c:pt idx="2">
                  <c:v>Exécution 2023 
au 31 octobre 2023</c:v>
                </c:pt>
              </c:strCache>
            </c:strRef>
          </c:cat>
          <c:val>
            <c:numRef>
              <c:f>'CAF BRUTE'!$C$5:$E$5</c:f>
              <c:numCache>
                <c:formatCode>#,##0</c:formatCode>
                <c:ptCount val="3"/>
                <c:pt idx="0">
                  <c:v>6998.7</c:v>
                </c:pt>
                <c:pt idx="1">
                  <c:v>9993.1</c:v>
                </c:pt>
                <c:pt idx="2">
                  <c:v>6077.4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9B-4676-97CA-766A69FD221D}"/>
            </c:ext>
          </c:extLst>
        </c:ser>
        <c:ser>
          <c:idx val="3"/>
          <c:order val="3"/>
          <c:tx>
            <c:strRef>
              <c:f>'CAF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 
au 31 octobre 2019</c:v>
                </c:pt>
                <c:pt idx="1">
                  <c:v>Exécution 2022 
au 31 octobre 2022</c:v>
                </c:pt>
                <c:pt idx="2">
                  <c:v>Exécution 2023 
au 31 octobre 2023</c:v>
                </c:pt>
              </c:strCache>
            </c:strRef>
          </c:cat>
          <c:val>
            <c:numRef>
              <c:f>'CAF BRUTE'!$C$6:$E$6</c:f>
              <c:numCache>
                <c:formatCode>#,##0</c:formatCode>
                <c:ptCount val="3"/>
                <c:pt idx="0">
                  <c:v>4383.7</c:v>
                </c:pt>
                <c:pt idx="1">
                  <c:v>3405</c:v>
                </c:pt>
                <c:pt idx="2">
                  <c:v>3460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9B-4676-97CA-766A69FD22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t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3788754070693088E-2"/>
          <c:y val="7.1826820444678294E-2"/>
          <c:w val="0.65787156551932369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Evolution CAF nette par strate (en M€) </a:t>
            </a:r>
          </a:p>
        </c:rich>
      </c:tx>
      <c:layout>
        <c:manualLayout>
          <c:xMode val="edge"/>
          <c:yMode val="edge"/>
          <c:x val="0.28713888888888889"/>
          <c:y val="1.68653594771241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5305066983"/>
          <c:y val="0.10886676331148011"/>
          <c:w val="0.85497129931929239"/>
          <c:h val="0.754792267395784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FC740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 
au 31 octobre 2019</c:v>
                </c:pt>
                <c:pt idx="1">
                  <c:v>Exécution 2022 
au 31 octobre 2022</c:v>
                </c:pt>
                <c:pt idx="2">
                  <c:v>Exécution 2023 
au 31 octobre 2023</c:v>
                </c:pt>
              </c:strCache>
            </c:strRef>
          </c:cat>
          <c:val>
            <c:numRef>
              <c:f>'CAF NETTE'!$C$3:$E$3</c:f>
              <c:numCache>
                <c:formatCode>#,##0</c:formatCode>
                <c:ptCount val="3"/>
                <c:pt idx="0">
                  <c:v>392.6</c:v>
                </c:pt>
                <c:pt idx="1">
                  <c:v>569.4</c:v>
                </c:pt>
                <c:pt idx="2">
                  <c:v>1626.4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E-466A-8881-2EC7ADADE3E7}"/>
            </c:ext>
          </c:extLst>
        </c:ser>
        <c:ser>
          <c:idx val="2"/>
          <c:order val="1"/>
          <c:tx>
            <c:strRef>
              <c:f>'CAF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FFC000"/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 
au 31 octobre 2019</c:v>
                </c:pt>
                <c:pt idx="1">
                  <c:v>Exécution 2022 
au 31 octobre 2022</c:v>
                </c:pt>
                <c:pt idx="2">
                  <c:v>Exécution 2023 
au 31 octobre 2023</c:v>
                </c:pt>
              </c:strCache>
            </c:strRef>
          </c:cat>
          <c:val>
            <c:numRef>
              <c:f>'CAF NETTE'!$C$4:$E$4</c:f>
              <c:numCache>
                <c:formatCode>#,##0</c:formatCode>
                <c:ptCount val="3"/>
                <c:pt idx="0">
                  <c:v>1840.2</c:v>
                </c:pt>
                <c:pt idx="1">
                  <c:v>1966</c:v>
                </c:pt>
                <c:pt idx="2">
                  <c:v>3005.7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E-466A-8881-2EC7ADADE3E7}"/>
            </c:ext>
          </c:extLst>
        </c:ser>
        <c:ser>
          <c:idx val="1"/>
          <c:order val="2"/>
          <c:tx>
            <c:strRef>
              <c:f>'CAF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36A-47A7-82D5-592C0AB390B0}"/>
                </c:ext>
              </c:extLst>
            </c:dLbl>
            <c:dLbl>
              <c:idx val="1"/>
              <c:layout>
                <c:manualLayout>
                  <c:x val="-1.0483095134123393E-16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36A-47A7-82D5-592C0AB390B0}"/>
                </c:ext>
              </c:extLst>
            </c:dLbl>
            <c:dLbl>
              <c:idx val="2"/>
              <c:layout>
                <c:manualLayout>
                  <c:x val="1.0483095134123393E-16"/>
                  <c:y val="1.35975129042538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36A-47A7-82D5-592C0AB390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 
au 31 octobre 2019</c:v>
                </c:pt>
                <c:pt idx="1">
                  <c:v>Exécution 2022 
au 31 octobre 2022</c:v>
                </c:pt>
                <c:pt idx="2">
                  <c:v>Exécution 2023 
au 31 octobre 2023</c:v>
                </c:pt>
              </c:strCache>
            </c:strRef>
          </c:cat>
          <c:val>
            <c:numRef>
              <c:f>'CAF NETTE'!$C$5:$E$5</c:f>
              <c:numCache>
                <c:formatCode>#,##0</c:formatCode>
                <c:ptCount val="3"/>
                <c:pt idx="0">
                  <c:v>4532</c:v>
                </c:pt>
                <c:pt idx="1">
                  <c:v>7534.4</c:v>
                </c:pt>
                <c:pt idx="2">
                  <c:v>3657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1E-466A-8881-2EC7ADADE3E7}"/>
            </c:ext>
          </c:extLst>
        </c:ser>
        <c:ser>
          <c:idx val="3"/>
          <c:order val="3"/>
          <c:tx>
            <c:strRef>
              <c:f>'CAF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 
au 31 octobre 2019</c:v>
                </c:pt>
                <c:pt idx="1">
                  <c:v>Exécution 2022 
au 31 octobre 2022</c:v>
                </c:pt>
                <c:pt idx="2">
                  <c:v>Exécution 2023 
au 31 octobre 2023</c:v>
                </c:pt>
              </c:strCache>
            </c:strRef>
          </c:cat>
          <c:val>
            <c:numRef>
              <c:f>'CAF NETTE'!$C$6:$E$6</c:f>
              <c:numCache>
                <c:formatCode>#,##0</c:formatCode>
                <c:ptCount val="3"/>
                <c:pt idx="0">
                  <c:v>3172.9</c:v>
                </c:pt>
                <c:pt idx="1">
                  <c:v>1762.1</c:v>
                </c:pt>
                <c:pt idx="2">
                  <c:v>1801.5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1E-466A-8881-2EC7ADADE3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10000"/>
          <c:min val="-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572367622755499"/>
          <c:y val="0.10161946021799562"/>
          <c:w val="0.7088563966716952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brute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1402883316447144"/>
          <c:y val="0.10886676331148011"/>
          <c:w val="0.78015070921985818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4EAFA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2019 
au 31 octobre 2019</c:v>
                </c:pt>
                <c:pt idx="1">
                  <c:v>Exécution 2022 
au 31 octobre 2022</c:v>
                </c:pt>
                <c:pt idx="2">
                  <c:v>Exécution 2023 
au 31 octobre 2023</c:v>
                </c:pt>
              </c:strCache>
            </c:strRef>
          </c:cat>
          <c:val>
            <c:numRef>
              <c:f>'TRESORERIE brute'!$C$6:$E$6</c:f>
              <c:numCache>
                <c:formatCode>#,##0</c:formatCode>
                <c:ptCount val="3"/>
                <c:pt idx="0">
                  <c:v>3901.3</c:v>
                </c:pt>
                <c:pt idx="1">
                  <c:v>3193.5</c:v>
                </c:pt>
                <c:pt idx="2">
                  <c:v>1597.7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E-4AD8-BAF1-5FACE279278B}"/>
            </c:ext>
          </c:extLst>
        </c:ser>
        <c:ser>
          <c:idx val="1"/>
          <c:order val="1"/>
          <c:tx>
            <c:strRef>
              <c:f>'TRESORERIE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DCC4EE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2019 
au 31 octobre 2019</c:v>
                </c:pt>
                <c:pt idx="1">
                  <c:v>Exécution 2022 
au 31 octobre 2022</c:v>
                </c:pt>
                <c:pt idx="2">
                  <c:v>Exécution 2023 
au 31 octobre 2023</c:v>
                </c:pt>
              </c:strCache>
            </c:strRef>
          </c:cat>
          <c:val>
            <c:numRef>
              <c:f>'TRESORERIE brute'!$C$5:$E$5</c:f>
              <c:numCache>
                <c:formatCode>#,##0</c:formatCode>
                <c:ptCount val="3"/>
                <c:pt idx="0">
                  <c:v>6424</c:v>
                </c:pt>
                <c:pt idx="1">
                  <c:v>12888.2</c:v>
                </c:pt>
                <c:pt idx="2">
                  <c:v>8875.4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3E-4AD8-BAF1-5FACE279278B}"/>
            </c:ext>
          </c:extLst>
        </c:ser>
        <c:ser>
          <c:idx val="2"/>
          <c:order val="2"/>
          <c:tx>
            <c:strRef>
              <c:f>'TRESORERIE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B685DB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2019 
au 31 octobre 2019</c:v>
                </c:pt>
                <c:pt idx="1">
                  <c:v>Exécution 2022 
au 31 octobre 2022</c:v>
                </c:pt>
                <c:pt idx="2">
                  <c:v>Exécution 2023 
au 31 octobre 2023</c:v>
                </c:pt>
              </c:strCache>
            </c:strRef>
          </c:cat>
          <c:val>
            <c:numRef>
              <c:f>'TRESORERIE brute'!$C$4:$E$4</c:f>
              <c:numCache>
                <c:formatCode>#,##0</c:formatCode>
                <c:ptCount val="3"/>
                <c:pt idx="0">
                  <c:v>7731.1</c:v>
                </c:pt>
                <c:pt idx="1">
                  <c:v>11569.3</c:v>
                </c:pt>
                <c:pt idx="2">
                  <c:v>10962.7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3E-4AD8-BAF1-5FACE279278B}"/>
            </c:ext>
          </c:extLst>
        </c:ser>
        <c:ser>
          <c:idx val="0"/>
          <c:order val="3"/>
          <c:tx>
            <c:strRef>
              <c:f>'TRESORERIE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9751C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2019 
au 31 octobre 2019</c:v>
                </c:pt>
                <c:pt idx="1">
                  <c:v>Exécution 2022 
au 31 octobre 2022</c:v>
                </c:pt>
                <c:pt idx="2">
                  <c:v>Exécution 2023 
au 31 octobre 2023</c:v>
                </c:pt>
              </c:strCache>
            </c:strRef>
          </c:cat>
          <c:val>
            <c:numRef>
              <c:f>'TRESORERIE brute'!$C$3:$E$3</c:f>
              <c:numCache>
                <c:formatCode>#,##0</c:formatCode>
                <c:ptCount val="3"/>
                <c:pt idx="0">
                  <c:v>23886.5</c:v>
                </c:pt>
                <c:pt idx="1">
                  <c:v>30171.4</c:v>
                </c:pt>
                <c:pt idx="2">
                  <c:v>29907.9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3E-4AD8-BAF1-5FACE27927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350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285756501182033"/>
          <c:y val="0.90614067504311402"/>
          <c:w val="0.73476387265976817"/>
          <c:h val="7.4555505524996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nette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5213059163059165"/>
          <c:y val="0.10495565410199556"/>
          <c:w val="0.72517243867243864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5D7E0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2019 
au 31 octobre 2019</c:v>
                </c:pt>
                <c:pt idx="1">
                  <c:v>Exécution 2022 
au 31 octobre 2022</c:v>
                </c:pt>
                <c:pt idx="2">
                  <c:v>Exécution 2023 
au 31 octobre 2023</c:v>
                </c:pt>
              </c:strCache>
            </c:strRef>
          </c:cat>
          <c:val>
            <c:numRef>
              <c:f>'TRESORERIE nette'!$C$6:$E$6</c:f>
              <c:numCache>
                <c:formatCode>#,##0</c:formatCode>
                <c:ptCount val="3"/>
                <c:pt idx="0">
                  <c:v>1798.7000000000003</c:v>
                </c:pt>
                <c:pt idx="1">
                  <c:v>2384.6</c:v>
                </c:pt>
                <c:pt idx="2">
                  <c:v>982.6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A-4074-B50D-B2DA6BA7886B}"/>
            </c:ext>
          </c:extLst>
        </c:ser>
        <c:ser>
          <c:idx val="1"/>
          <c:order val="1"/>
          <c:tx>
            <c:strRef>
              <c:f>'TRESORERIE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E9A1B6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2019 
au 31 octobre 2019</c:v>
                </c:pt>
                <c:pt idx="1">
                  <c:v>Exécution 2022 
au 31 octobre 2022</c:v>
                </c:pt>
                <c:pt idx="2">
                  <c:v>Exécution 2023 
au 31 octobre 2023</c:v>
                </c:pt>
              </c:strCache>
            </c:strRef>
          </c:cat>
          <c:val>
            <c:numRef>
              <c:f>'TRESORERIE nette'!$C$5:$E$5</c:f>
              <c:numCache>
                <c:formatCode>#,##0</c:formatCode>
                <c:ptCount val="3"/>
                <c:pt idx="0">
                  <c:v>5322.2</c:v>
                </c:pt>
                <c:pt idx="1">
                  <c:v>12903.800000000001</c:v>
                </c:pt>
                <c:pt idx="2">
                  <c:v>8624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A-4074-B50D-B2DA6BA7886B}"/>
            </c:ext>
          </c:extLst>
        </c:ser>
        <c:ser>
          <c:idx val="2"/>
          <c:order val="2"/>
          <c:tx>
            <c:strRef>
              <c:f>'TRESORERIE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DE7492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2019 
au 31 octobre 2019</c:v>
                </c:pt>
                <c:pt idx="1">
                  <c:v>Exécution 2022 
au 31 octobre 2022</c:v>
                </c:pt>
                <c:pt idx="2">
                  <c:v>Exécution 2023 
au 31 octobre 2023</c:v>
                </c:pt>
              </c:strCache>
            </c:strRef>
          </c:cat>
          <c:val>
            <c:numRef>
              <c:f>'TRESORERIE nette'!$C$4:$E$4</c:f>
              <c:numCache>
                <c:formatCode>#,##0</c:formatCode>
                <c:ptCount val="3"/>
                <c:pt idx="0">
                  <c:v>7240.2000000000007</c:v>
                </c:pt>
                <c:pt idx="1">
                  <c:v>11334.5</c:v>
                </c:pt>
                <c:pt idx="2">
                  <c:v>10705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A-4074-B50D-B2DA6BA7886B}"/>
            </c:ext>
          </c:extLst>
        </c:ser>
        <c:ser>
          <c:idx val="0"/>
          <c:order val="3"/>
          <c:tx>
            <c:strRef>
              <c:f>'TRESORERIE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D34970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2019 
au 31 octobre 2019</c:v>
                </c:pt>
                <c:pt idx="1">
                  <c:v>Exécution 2022 
au 31 octobre 2022</c:v>
                </c:pt>
                <c:pt idx="2">
                  <c:v>Exécution 2023 
au 31 octobre 2023</c:v>
                </c:pt>
              </c:strCache>
            </c:strRef>
          </c:cat>
          <c:val>
            <c:numRef>
              <c:f>'TRESORERIE nette'!$C$3:$E$3</c:f>
              <c:numCache>
                <c:formatCode>#,##0</c:formatCode>
                <c:ptCount val="3"/>
                <c:pt idx="0">
                  <c:v>23067.7</c:v>
                </c:pt>
                <c:pt idx="1">
                  <c:v>29294.600000000002</c:v>
                </c:pt>
                <c:pt idx="2">
                  <c:v>28799.100000000002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8A-4074-B50D-B2DA6BA788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350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038711583924351"/>
          <c:y val="0.90614067504311402"/>
          <c:w val="0.73476387265976817"/>
          <c:h val="7.4555505524996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347382</xdr:colOff>
      <xdr:row>8</xdr:row>
      <xdr:rowOff>30428</xdr:rowOff>
    </xdr:from>
    <xdr:to>
      <xdr:col>7</xdr:col>
      <xdr:colOff>552450</xdr:colOff>
      <xdr:row>23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D868F6E-BB62-4E1F-92B4-5B6076006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7</xdr:row>
      <xdr:rowOff>140400</xdr:rowOff>
    </xdr:from>
    <xdr:to>
      <xdr:col>7</xdr:col>
      <xdr:colOff>381450</xdr:colOff>
      <xdr:row>23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9B49056-45B0-48E8-9986-AC370041C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56030</xdr:rowOff>
    </xdr:from>
    <xdr:to>
      <xdr:col>7</xdr:col>
      <xdr:colOff>190950</xdr:colOff>
      <xdr:row>23</xdr:row>
      <xdr:rowOff>115655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490E1D7-318C-40A3-B298-60DFD0F4E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170925</xdr:rowOff>
    </xdr:from>
    <xdr:to>
      <xdr:col>7</xdr:col>
      <xdr:colOff>190950</xdr:colOff>
      <xdr:row>23</xdr:row>
      <xdr:rowOff>30525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490E1D7-318C-40A3-B298-60DFD0F4E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14</xdr:row>
      <xdr:rowOff>0</xdr:rowOff>
    </xdr:from>
    <xdr:to>
      <xdr:col>10</xdr:col>
      <xdr:colOff>219937</xdr:colOff>
      <xdr:row>30</xdr:row>
      <xdr:rowOff>24650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0" y="2667000"/>
          <a:ext cx="5553937" cy="307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I24"/>
  <sheetViews>
    <sheetView showGridLines="0" topLeftCell="A4" zoomScaleNormal="100" workbookViewId="0">
      <selection activeCell="B18" sqref="B18"/>
    </sheetView>
  </sheetViews>
  <sheetFormatPr baseColWidth="10" defaultColWidth="0" defaultRowHeight="15" zeroHeight="1" x14ac:dyDescent="0.25"/>
  <cols>
    <col min="1" max="1" width="11.42578125" customWidth="1"/>
    <col min="2" max="5" width="13.710937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/>
    <row r="2" spans="1:8" ht="63" x14ac:dyDescent="0.25">
      <c r="A2" s="1"/>
      <c r="B2" s="6" t="s">
        <v>0</v>
      </c>
      <c r="C2" s="10" t="s">
        <v>12</v>
      </c>
      <c r="D2" s="10" t="s">
        <v>13</v>
      </c>
      <c r="E2" s="10" t="s">
        <v>14</v>
      </c>
      <c r="F2" s="10" t="s">
        <v>1</v>
      </c>
      <c r="G2" s="12" t="s">
        <v>11</v>
      </c>
      <c r="H2" s="12" t="s">
        <v>10</v>
      </c>
    </row>
    <row r="3" spans="1:8" ht="15.75" x14ac:dyDescent="0.25">
      <c r="A3" s="1"/>
      <c r="B3" s="3" t="s">
        <v>2</v>
      </c>
      <c r="C3" s="4">
        <v>4758</v>
      </c>
      <c r="D3" s="4">
        <v>5170.6000000000004</v>
      </c>
      <c r="E3" s="4">
        <v>6493.1</v>
      </c>
      <c r="F3" s="2"/>
      <c r="G3" s="17">
        <f>SIGN(C3)*(E3/C3-1)</f>
        <v>0.36467002942412785</v>
      </c>
      <c r="H3" s="17">
        <f t="shared" ref="H3:H6" si="0">SIGN(D3)*(E3/D3-1)</f>
        <v>0.25577302440722538</v>
      </c>
    </row>
    <row r="4" spans="1:8" ht="15.75" x14ac:dyDescent="0.25">
      <c r="A4" s="1"/>
      <c r="B4" s="3" t="s">
        <v>3</v>
      </c>
      <c r="C4" s="5">
        <v>3270.8</v>
      </c>
      <c r="D4" s="5">
        <v>3735.6</v>
      </c>
      <c r="E4" s="5">
        <v>4845.8999999999996</v>
      </c>
      <c r="F4" s="2"/>
      <c r="G4" s="17">
        <f t="shared" ref="G4:G6" si="1">SIGN(C4)*(E4/C4-1)</f>
        <v>0.48156414332884911</v>
      </c>
      <c r="H4" s="17">
        <f t="shared" si="0"/>
        <v>0.29722132990684225</v>
      </c>
    </row>
    <row r="5" spans="1:8" ht="15.75" x14ac:dyDescent="0.25">
      <c r="A5" s="9"/>
      <c r="B5" s="3" t="s">
        <v>4</v>
      </c>
      <c r="C5" s="4">
        <v>6998.7</v>
      </c>
      <c r="D5" s="4">
        <v>9993.1</v>
      </c>
      <c r="E5" s="4">
        <v>6077.4</v>
      </c>
      <c r="F5" s="2"/>
      <c r="G5" s="17">
        <f t="shared" si="1"/>
        <v>-0.13163873290754002</v>
      </c>
      <c r="H5" s="17">
        <f t="shared" si="0"/>
        <v>-0.3918403698552001</v>
      </c>
    </row>
    <row r="6" spans="1:8" ht="15.75" x14ac:dyDescent="0.25">
      <c r="A6" s="1"/>
      <c r="B6" s="3" t="s">
        <v>5</v>
      </c>
      <c r="C6" s="5">
        <v>4383.7</v>
      </c>
      <c r="D6" s="5">
        <v>3405</v>
      </c>
      <c r="E6" s="5">
        <v>3460</v>
      </c>
      <c r="F6" s="2"/>
      <c r="G6" s="17">
        <f t="shared" si="1"/>
        <v>-0.21071241188949974</v>
      </c>
      <c r="H6" s="17">
        <f t="shared" si="0"/>
        <v>1.6152716593245131E-2</v>
      </c>
    </row>
    <row r="7" spans="1:8" ht="15.75" x14ac:dyDescent="0.25">
      <c r="A7" s="1"/>
      <c r="B7" s="7" t="s">
        <v>6</v>
      </c>
      <c r="C7" s="18">
        <v>19411.2</v>
      </c>
      <c r="D7" s="8">
        <v>22304.3</v>
      </c>
      <c r="E7" s="8">
        <v>20876.400000000001</v>
      </c>
      <c r="F7" s="2"/>
      <c r="G7" s="19">
        <f>SIGN(C7)*(E7/C7-1)</f>
        <v>7.5482195845697264E-2</v>
      </c>
      <c r="H7" s="19">
        <f>SIGN(D7)*(E7/D7-1)</f>
        <v>-6.4019045654873596E-2</v>
      </c>
    </row>
    <row r="8" spans="1:8" ht="15.75" x14ac:dyDescent="0.25">
      <c r="A8" s="1"/>
      <c r="B8" s="14"/>
      <c r="C8" s="15"/>
      <c r="D8" s="15"/>
      <c r="E8" s="15"/>
      <c r="F8" s="15"/>
    </row>
    <row r="9" spans="1:8" ht="15.75" x14ac:dyDescent="0.25">
      <c r="A9" s="1"/>
    </row>
    <row r="10" spans="1:8" ht="15.75" x14ac:dyDescent="0.25">
      <c r="A10" s="1"/>
    </row>
    <row r="11" spans="1:8" ht="15.75" x14ac:dyDescent="0.25">
      <c r="A11" s="9"/>
      <c r="B11" s="11"/>
      <c r="C11" s="11"/>
      <c r="D11" s="11"/>
      <c r="E11" s="11"/>
      <c r="F11" s="11"/>
      <c r="G11" s="11"/>
      <c r="H11" s="11"/>
    </row>
    <row r="12" spans="1:8" ht="15.75" x14ac:dyDescent="0.25">
      <c r="A12" s="1"/>
    </row>
    <row r="13" spans="1:8" ht="15.75" x14ac:dyDescent="0.25">
      <c r="A13" s="1"/>
      <c r="B13" s="1"/>
      <c r="C13" s="14"/>
      <c r="D13" s="13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3"/>
      <c r="B18" s="13"/>
      <c r="C18" s="13"/>
      <c r="D18" s="1"/>
      <c r="E18" s="1"/>
      <c r="F18" s="1"/>
      <c r="G18" s="1"/>
      <c r="H18" s="1"/>
    </row>
    <row r="19" spans="1:8" ht="15.75" x14ac:dyDescent="0.25">
      <c r="A19" s="13"/>
      <c r="B19" s="13"/>
      <c r="C19" s="13"/>
      <c r="D19" s="1"/>
      <c r="E19" s="1"/>
      <c r="F19" s="1"/>
      <c r="G19" s="1"/>
      <c r="H19" s="1"/>
    </row>
    <row r="20" spans="1:8" ht="15.75" x14ac:dyDescent="0.25">
      <c r="A20" s="16"/>
      <c r="B20" s="14"/>
      <c r="C20" s="13"/>
      <c r="D20" s="1"/>
      <c r="E20" s="1"/>
      <c r="F20" s="1"/>
      <c r="G20" s="1"/>
      <c r="H20" s="1"/>
    </row>
    <row r="21" spans="1:8" ht="15.75" x14ac:dyDescent="0.25">
      <c r="A21" s="16"/>
      <c r="B21" s="14"/>
      <c r="C21" s="13"/>
      <c r="D21" s="1"/>
      <c r="E21" s="1"/>
      <c r="F21" s="1"/>
      <c r="G21" s="1"/>
      <c r="H21" s="1"/>
    </row>
    <row r="22" spans="1:8" ht="15.75" x14ac:dyDescent="0.25">
      <c r="A22" s="16"/>
      <c r="B22" s="14"/>
      <c r="C22" s="13"/>
      <c r="D22" s="1"/>
      <c r="E22" s="1"/>
      <c r="F22" s="1"/>
      <c r="G22" s="1"/>
      <c r="H22" s="1"/>
    </row>
    <row r="23" spans="1:8" ht="15.75" x14ac:dyDescent="0.25">
      <c r="A23" s="16"/>
      <c r="B23" s="14"/>
      <c r="C23" s="13"/>
      <c r="D23" s="1"/>
      <c r="E23" s="1"/>
      <c r="F23" s="1"/>
      <c r="G23" s="1"/>
      <c r="H23" s="1"/>
    </row>
    <row r="24" spans="1:8" ht="15.75" x14ac:dyDescent="0.25">
      <c r="A24" s="16"/>
      <c r="B24" s="14"/>
      <c r="C24" s="13"/>
      <c r="D24" s="1"/>
      <c r="E24" s="1"/>
      <c r="F24" s="1"/>
      <c r="G24" s="1"/>
      <c r="H24" s="1"/>
    </row>
  </sheetData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BRUTE'!C3:E3</xm:f>
              <xm:sqref>F3</xm:sqref>
            </x14:sparkline>
            <x14:sparkline>
              <xm:f>'CAF BRUTE'!C4:E4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BRUTE'!C5:E5</xm:f>
              <xm:sqref>F5</xm:sqref>
            </x14:sparkline>
            <x14:sparkline>
              <xm:f>'CAF BRUTE'!C6:E6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BRUTE'!C7:E7</xm:f>
              <xm:sqref>F7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I26"/>
  <sheetViews>
    <sheetView showGridLines="0" topLeftCell="A5" zoomScaleNormal="100" workbookViewId="0">
      <selection activeCell="I17" sqref="I17"/>
    </sheetView>
  </sheetViews>
  <sheetFormatPr baseColWidth="10" defaultColWidth="0" defaultRowHeight="15" zeroHeight="1" x14ac:dyDescent="0.25"/>
  <cols>
    <col min="1" max="1" width="11.42578125" customWidth="1"/>
    <col min="2" max="5" width="13.710937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21"/>
      <c r="D1" s="21"/>
      <c r="E1" s="21"/>
    </row>
    <row r="2" spans="1:8" ht="63" x14ac:dyDescent="0.25">
      <c r="A2" s="1"/>
      <c r="B2" s="6" t="s">
        <v>7</v>
      </c>
      <c r="C2" s="10" t="s">
        <v>12</v>
      </c>
      <c r="D2" s="10" t="s">
        <v>13</v>
      </c>
      <c r="E2" s="10" t="s">
        <v>14</v>
      </c>
      <c r="F2" s="10" t="s">
        <v>1</v>
      </c>
      <c r="G2" s="12" t="s">
        <v>11</v>
      </c>
      <c r="H2" s="12" t="s">
        <v>10</v>
      </c>
    </row>
    <row r="3" spans="1:8" ht="15.75" x14ac:dyDescent="0.25">
      <c r="A3" s="1"/>
      <c r="B3" s="3" t="s">
        <v>2</v>
      </c>
      <c r="C3" s="4">
        <v>392.6</v>
      </c>
      <c r="D3" s="4">
        <v>569.4</v>
      </c>
      <c r="E3" s="4">
        <v>1626.4</v>
      </c>
      <c r="F3" s="2"/>
      <c r="G3" s="17">
        <f>SIGN(C3)*(E3/C3-1)</f>
        <v>3.1426388181355067</v>
      </c>
      <c r="H3" s="17">
        <f>SIGN(D3)*(E3/D3-1)</f>
        <v>1.8563400070249387</v>
      </c>
    </row>
    <row r="4" spans="1:8" ht="15.75" x14ac:dyDescent="0.25">
      <c r="A4" s="1"/>
      <c r="B4" s="3" t="s">
        <v>3</v>
      </c>
      <c r="C4" s="5">
        <v>1840.2</v>
      </c>
      <c r="D4" s="5">
        <v>1966</v>
      </c>
      <c r="E4" s="5">
        <v>3005.7</v>
      </c>
      <c r="F4" s="2"/>
      <c r="G4" s="17">
        <f t="shared" ref="G4:G7" si="0">SIGN(C4)*(E4/C4-1)</f>
        <v>0.63335507010107572</v>
      </c>
      <c r="H4" s="17">
        <f t="shared" ref="H4:H7" si="1">SIGN(D4)*(E4/D4-1)</f>
        <v>0.52884028484231926</v>
      </c>
    </row>
    <row r="5" spans="1:8" ht="15.75" x14ac:dyDescent="0.25">
      <c r="A5" s="9"/>
      <c r="B5" s="3" t="s">
        <v>4</v>
      </c>
      <c r="C5" s="4">
        <v>4532</v>
      </c>
      <c r="D5" s="4">
        <v>7534.4</v>
      </c>
      <c r="E5" s="4">
        <v>3657</v>
      </c>
      <c r="F5" s="2"/>
      <c r="G5" s="17">
        <f t="shared" si="0"/>
        <v>-0.19307149161518089</v>
      </c>
      <c r="H5" s="17">
        <f t="shared" si="1"/>
        <v>-0.51462624761095777</v>
      </c>
    </row>
    <row r="6" spans="1:8" ht="15.75" x14ac:dyDescent="0.25">
      <c r="A6" s="1"/>
      <c r="B6" s="3" t="s">
        <v>5</v>
      </c>
      <c r="C6" s="5">
        <v>3172.9</v>
      </c>
      <c r="D6" s="5">
        <v>1762.1</v>
      </c>
      <c r="E6" s="5">
        <v>1801.5</v>
      </c>
      <c r="F6" s="2"/>
      <c r="G6" s="17">
        <f t="shared" si="0"/>
        <v>-0.43222288757918625</v>
      </c>
      <c r="H6" s="17">
        <f t="shared" si="1"/>
        <v>2.2359684467397001E-2</v>
      </c>
    </row>
    <row r="7" spans="1:8" ht="15.75" x14ac:dyDescent="0.25">
      <c r="A7" s="1"/>
      <c r="B7" s="7" t="s">
        <v>6</v>
      </c>
      <c r="C7" s="8">
        <v>9937.7000000000007</v>
      </c>
      <c r="D7" s="8">
        <v>11831.9</v>
      </c>
      <c r="E7" s="8">
        <v>10090.6</v>
      </c>
      <c r="F7" s="2"/>
      <c r="G7" s="19">
        <f t="shared" si="0"/>
        <v>1.5385853869607669E-2</v>
      </c>
      <c r="H7" s="19">
        <f t="shared" si="1"/>
        <v>-0.14716993889400687</v>
      </c>
    </row>
    <row r="8" spans="1:8" ht="15.75" x14ac:dyDescent="0.25">
      <c r="A8" s="1"/>
      <c r="B8" s="1"/>
      <c r="C8" s="20"/>
      <c r="D8" s="20"/>
      <c r="E8" s="20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9"/>
      <c r="B11" s="9"/>
      <c r="C11" s="9"/>
      <c r="D11" s="9"/>
      <c r="E11" s="9"/>
      <c r="F11" s="9"/>
      <c r="G11" s="9"/>
      <c r="H11" s="9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ht="15.75" x14ac:dyDescent="0.25">
      <c r="A25" s="1"/>
      <c r="B25" s="1"/>
      <c r="C25" s="1"/>
      <c r="D25" s="1"/>
      <c r="E25" s="1"/>
      <c r="F25" s="1"/>
      <c r="G25" s="1"/>
      <c r="H25" s="1"/>
    </row>
    <row r="26" spans="1:8" ht="15.75" hidden="1" x14ac:dyDescent="0.25">
      <c r="A26" s="1"/>
      <c r="B26" s="1"/>
      <c r="C26" s="1"/>
      <c r="D26" s="1"/>
      <c r="E26" s="1"/>
      <c r="F26" s="1"/>
      <c r="G26" s="1"/>
      <c r="H26" s="1"/>
    </row>
  </sheetData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NETTE'!C5:E5</xm:f>
              <xm:sqref>F5</xm:sqref>
            </x14:sparkline>
            <x14:sparkline>
              <xm:f>'CAF NETTE'!C6:E6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NETTE'!C3:E3</xm:f>
              <xm:sqref>F3</xm:sqref>
            </x14:sparkline>
            <x14:sparkline>
              <xm:f>'CAF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NETTE'!C7:E7</xm:f>
              <xm:sqref>F7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topLeftCell="A7" zoomScaleNormal="100" workbookViewId="0">
      <selection activeCell="B2" sqref="B2:H7"/>
    </sheetView>
  </sheetViews>
  <sheetFormatPr baseColWidth="10" defaultColWidth="0" defaultRowHeight="15" customHeight="1" zeroHeight="1" x14ac:dyDescent="0.25"/>
  <cols>
    <col min="1" max="1" width="11.42578125" customWidth="1"/>
    <col min="2" max="5" width="13.710937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21"/>
      <c r="D1" s="21"/>
      <c r="E1" s="21"/>
    </row>
    <row r="2" spans="1:8" ht="63" x14ac:dyDescent="0.25">
      <c r="A2" s="1"/>
      <c r="B2" s="6" t="s">
        <v>9</v>
      </c>
      <c r="C2" s="10" t="s">
        <v>12</v>
      </c>
      <c r="D2" s="10" t="s">
        <v>13</v>
      </c>
      <c r="E2" s="10" t="s">
        <v>14</v>
      </c>
      <c r="F2" s="10" t="s">
        <v>1</v>
      </c>
      <c r="G2" s="12" t="s">
        <v>11</v>
      </c>
      <c r="H2" s="12" t="s">
        <v>10</v>
      </c>
    </row>
    <row r="3" spans="1:8" ht="15.75" x14ac:dyDescent="0.25">
      <c r="A3" s="1"/>
      <c r="B3" s="3" t="s">
        <v>2</v>
      </c>
      <c r="C3" s="4">
        <v>23886.5</v>
      </c>
      <c r="D3" s="4">
        <v>30171.4</v>
      </c>
      <c r="E3" s="4">
        <v>29907.9</v>
      </c>
      <c r="F3" s="2"/>
      <c r="G3" s="17">
        <f>E3/C3-1</f>
        <v>0.25208381303246608</v>
      </c>
      <c r="H3" s="17">
        <f>SIGN(D3)*(E3/D3-1)</f>
        <v>-8.7334363006025262E-3</v>
      </c>
    </row>
    <row r="4" spans="1:8" ht="15.75" x14ac:dyDescent="0.25">
      <c r="A4" s="1"/>
      <c r="B4" s="3" t="s">
        <v>3</v>
      </c>
      <c r="C4" s="5">
        <v>7731.1</v>
      </c>
      <c r="D4" s="5">
        <v>11569.3</v>
      </c>
      <c r="E4" s="5">
        <v>10962.7</v>
      </c>
      <c r="F4" s="2"/>
      <c r="G4" s="17">
        <f t="shared" ref="G4:G6" si="0">E4/C4-1</f>
        <v>0.41800002586953999</v>
      </c>
      <c r="H4" s="17">
        <f t="shared" ref="H4:H6" si="1">SIGN(D4)*(E4/D4-1)</f>
        <v>-5.2431867096539908E-2</v>
      </c>
    </row>
    <row r="5" spans="1:8" ht="15.75" x14ac:dyDescent="0.25">
      <c r="A5" s="9"/>
      <c r="B5" s="3" t="s">
        <v>4</v>
      </c>
      <c r="C5" s="4">
        <v>6424</v>
      </c>
      <c r="D5" s="4">
        <v>12888.2</v>
      </c>
      <c r="E5" s="4">
        <v>8875.4</v>
      </c>
      <c r="F5" s="2"/>
      <c r="G5" s="17">
        <f t="shared" si="0"/>
        <v>0.38160024906600243</v>
      </c>
      <c r="H5" s="17">
        <f t="shared" si="1"/>
        <v>-0.31135457239955933</v>
      </c>
    </row>
    <row r="6" spans="1:8" ht="15.75" x14ac:dyDescent="0.25">
      <c r="A6" s="1"/>
      <c r="B6" s="3" t="s">
        <v>5</v>
      </c>
      <c r="C6" s="5">
        <v>3901.3</v>
      </c>
      <c r="D6" s="5">
        <v>3193.5</v>
      </c>
      <c r="E6" s="5">
        <v>1597.7</v>
      </c>
      <c r="F6" s="2"/>
      <c r="G6" s="17">
        <f t="shared" si="0"/>
        <v>-0.59046984338553821</v>
      </c>
      <c r="H6" s="17">
        <f t="shared" si="1"/>
        <v>-0.49970252074526378</v>
      </c>
    </row>
    <row r="7" spans="1:8" ht="15.75" x14ac:dyDescent="0.25">
      <c r="A7" s="1"/>
      <c r="B7" s="7" t="s">
        <v>6</v>
      </c>
      <c r="C7" s="8">
        <v>41943</v>
      </c>
      <c r="D7" s="8">
        <v>57822.400000000001</v>
      </c>
      <c r="E7" s="8">
        <v>51343.7</v>
      </c>
      <c r="F7" s="2"/>
      <c r="G7" s="19">
        <f>E7/C7-1</f>
        <v>0.22413036740338077</v>
      </c>
      <c r="H7" s="19">
        <f>SIGN(D7)*(E7/D7-1)</f>
        <v>-0.11204481308281922</v>
      </c>
    </row>
    <row r="8" spans="1:8" ht="15.75" x14ac:dyDescent="0.25">
      <c r="A8" s="1"/>
      <c r="B8" s="1"/>
      <c r="C8" s="20"/>
      <c r="D8" s="20"/>
      <c r="E8" s="20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9"/>
      <c r="B11" s="9"/>
      <c r="C11" s="9"/>
      <c r="D11" s="9"/>
      <c r="E11" s="9"/>
      <c r="F11" s="9"/>
      <c r="G11" s="9"/>
      <c r="H11" s="9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</sheetData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brute'!C5:E5</xm:f>
              <xm:sqref>F5</xm:sqref>
            </x14:sparkline>
            <x14:sparkline>
              <xm:f>'TRESORERIE brute'!C6:E6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brute'!C3:E3</xm:f>
              <xm:sqref>F3</xm:sqref>
            </x14:sparkline>
            <x14:sparkline>
              <xm:f>'TRESORERIE brute'!C4:E4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brute'!C7:E7</xm:f>
              <xm:sqref>F7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I25"/>
  <sheetViews>
    <sheetView showGridLines="0" tabSelected="1" topLeftCell="A4" zoomScaleNormal="100" workbookViewId="0">
      <selection activeCell="I16" sqref="I16"/>
    </sheetView>
  </sheetViews>
  <sheetFormatPr baseColWidth="10" defaultColWidth="0" defaultRowHeight="15" zeroHeight="1" x14ac:dyDescent="0.25"/>
  <cols>
    <col min="1" max="1" width="11.42578125" customWidth="1"/>
    <col min="2" max="5" width="13.710937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21"/>
      <c r="D1" s="21"/>
      <c r="E1" s="21"/>
    </row>
    <row r="2" spans="1:8" ht="63" x14ac:dyDescent="0.25">
      <c r="A2" s="1"/>
      <c r="B2" s="6" t="s">
        <v>8</v>
      </c>
      <c r="C2" s="10" t="s">
        <v>12</v>
      </c>
      <c r="D2" s="10" t="s">
        <v>13</v>
      </c>
      <c r="E2" s="10" t="s">
        <v>14</v>
      </c>
      <c r="F2" s="10" t="s">
        <v>1</v>
      </c>
      <c r="G2" s="12" t="s">
        <v>11</v>
      </c>
      <c r="H2" s="12" t="s">
        <v>10</v>
      </c>
    </row>
    <row r="3" spans="1:8" ht="15.75" x14ac:dyDescent="0.25">
      <c r="A3" s="1"/>
      <c r="B3" s="3" t="s">
        <v>2</v>
      </c>
      <c r="C3" s="4">
        <v>23067.7</v>
      </c>
      <c r="D3" s="4">
        <v>29294.600000000002</v>
      </c>
      <c r="E3" s="4">
        <v>28799.100000000002</v>
      </c>
      <c r="F3" s="2"/>
      <c r="G3" s="17">
        <f>SIGN(C3)*(E3/C3-1)</f>
        <v>0.24845996783381086</v>
      </c>
      <c r="H3" s="17">
        <f>SIGN(D3)*(E3/D3-1)</f>
        <v>-1.6914380124664619E-2</v>
      </c>
    </row>
    <row r="4" spans="1:8" ht="15.75" x14ac:dyDescent="0.25">
      <c r="A4" s="1"/>
      <c r="B4" s="3" t="s">
        <v>3</v>
      </c>
      <c r="C4" s="5">
        <v>7240.2000000000007</v>
      </c>
      <c r="D4" s="5">
        <v>11334.5</v>
      </c>
      <c r="E4" s="5">
        <v>10705</v>
      </c>
      <c r="F4" s="2"/>
      <c r="G4" s="17">
        <f t="shared" ref="G4:G7" si="0">SIGN(C4)*(E4/C4-1)</f>
        <v>0.4785503162896052</v>
      </c>
      <c r="H4" s="17">
        <f t="shared" ref="H4:H7" si="1">SIGN(D4)*(E4/D4-1)</f>
        <v>-5.5538400458776338E-2</v>
      </c>
    </row>
    <row r="5" spans="1:8" ht="15.75" x14ac:dyDescent="0.25">
      <c r="A5" s="9"/>
      <c r="B5" s="3" t="s">
        <v>4</v>
      </c>
      <c r="C5" s="4">
        <v>5322.2</v>
      </c>
      <c r="D5" s="4">
        <v>12903.800000000001</v>
      </c>
      <c r="E5" s="4">
        <v>8624</v>
      </c>
      <c r="F5" s="2"/>
      <c r="G5" s="17">
        <f t="shared" si="0"/>
        <v>0.62038254857014019</v>
      </c>
      <c r="H5" s="17">
        <f t="shared" si="1"/>
        <v>-0.33166974069653909</v>
      </c>
    </row>
    <row r="6" spans="1:8" ht="15.75" x14ac:dyDescent="0.25">
      <c r="A6" s="1"/>
      <c r="B6" s="3" t="s">
        <v>5</v>
      </c>
      <c r="C6" s="5">
        <v>1798.7000000000003</v>
      </c>
      <c r="D6" s="5">
        <v>2384.6</v>
      </c>
      <c r="E6" s="5">
        <v>982.6</v>
      </c>
      <c r="F6" s="2"/>
      <c r="G6" s="17">
        <f t="shared" si="0"/>
        <v>-0.45371657308055824</v>
      </c>
      <c r="H6" s="17">
        <f>SIGN(D6)*(E6/D6-1)</f>
        <v>-0.58793927702759374</v>
      </c>
    </row>
    <row r="7" spans="1:8" ht="15.75" x14ac:dyDescent="0.25">
      <c r="A7" s="1"/>
      <c r="B7" s="7" t="s">
        <v>6</v>
      </c>
      <c r="C7" s="8">
        <v>37428.9</v>
      </c>
      <c r="D7" s="8">
        <v>55917.5</v>
      </c>
      <c r="E7" s="8">
        <v>49110.7</v>
      </c>
      <c r="F7" s="2"/>
      <c r="G7" s="19">
        <f t="shared" si="0"/>
        <v>0.31210642043982051</v>
      </c>
      <c r="H7" s="19">
        <f t="shared" si="1"/>
        <v>-0.121729333392945</v>
      </c>
    </row>
    <row r="8" spans="1:8" ht="15.75" x14ac:dyDescent="0.25">
      <c r="A8" s="1"/>
      <c r="B8" s="1"/>
      <c r="C8" s="20"/>
      <c r="D8" s="20"/>
      <c r="E8" s="20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9"/>
      <c r="B11" s="9"/>
      <c r="C11" s="9"/>
      <c r="D11" s="9"/>
      <c r="E11" s="9"/>
      <c r="F11" s="9"/>
      <c r="G11" s="9"/>
      <c r="H11" s="9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</sheetData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nette'!C3:E3</xm:f>
              <xm:sqref>F3</xm:sqref>
            </x14:sparkline>
            <x14:sparkline>
              <xm:f>'TRESORERIE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nette'!C5:E5</xm:f>
              <xm:sqref>F5</xm:sqref>
            </x14:sparkline>
            <x14:sparkline>
              <xm:f>'TRESORERIE nette'!C6:E6</xm:f>
              <xm:sqref>F6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5" sqref="D15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CAF BRUTE</vt:lpstr>
      <vt:lpstr>CAF NETTE</vt:lpstr>
      <vt:lpstr>TRESORERIE brute</vt:lpstr>
      <vt:lpstr>TRESORERIE nette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Dhaou Elayeb</dc:creator>
  <cp:lastModifiedBy>Caroline Desmonts</cp:lastModifiedBy>
  <dcterms:created xsi:type="dcterms:W3CDTF">2022-12-09T09:55:56Z</dcterms:created>
  <dcterms:modified xsi:type="dcterms:W3CDTF">2023-11-06T17:27:05Z</dcterms:modified>
</cp:coreProperties>
</file>