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3\SMCL 2023- octobre\"/>
    </mc:Choice>
  </mc:AlternateContent>
  <bookViews>
    <workbookView xWindow="0" yWindow="0" windowWidth="20490" windowHeight="7620" tabRatio="665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4" l="1"/>
  <c r="G7" i="4"/>
  <c r="H7" i="1" l="1"/>
  <c r="G7" i="1"/>
  <c r="G4" i="3" l="1"/>
  <c r="G5" i="3"/>
  <c r="G6" i="3"/>
  <c r="G7" i="3"/>
  <c r="G3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7" i="3" l="1"/>
  <c r="H5" i="3"/>
  <c r="H4" i="3"/>
  <c r="H3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<sst xmlns="http://schemas.openxmlformats.org/spreadsheetml/2006/main" count="48" uniqueCount="15">
  <si>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</si>
  <si>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</si>
  <si>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</si>
  <si>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</si>
  <si>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</si>
  <si>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</si>
  <si>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</si>
  <si>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</si>
  <si>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</si>
  <si>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</si>
  <si>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</si>
  <si>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</si>
  <si>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au 31 octobre 2019</t>
  </si>
  <si>
    <t>Exécution 2022 
au 31 octobre 2022</t>
  </si>
  <si>
    <t>Exécution 2023 
au 31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</si>
</sst>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6" fontId="8" fillId="6" borderId="1" xfId="26" quotePrefix="1" applyNumberFormat="1" applyFont="1" applyFill="1" applyBorder="1" applyAlignment="1">
      <alignment horizontal="right"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</cellXfs>
  <cellStyles count="27">
    <cellStyle name="En-tête" xfId="5"/>
    <cellStyle name="Milliers" xfId="26" builtinId="3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4758</c:v>
                </c:pt>
                <c:pt idx="1">
                  <c:v>5170.6000000000004</c:v>
                </c:pt>
                <c:pt idx="2">
                  <c:v>6493.1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3270.8</c:v>
                </c:pt>
                <c:pt idx="1">
                  <c:v>3735.6</c:v>
                </c:pt>
                <c:pt idx="2">
                  <c:v>4845.8999999999996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6998.7</c:v>
                </c:pt>
                <c:pt idx="1">
                  <c:v>9993.1</c:v>
                </c:pt>
                <c:pt idx="2">
                  <c:v>6077.4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4383.7</c:v>
                </c:pt>
                <c:pt idx="1">
                  <c:v>3405</c:v>
                </c:pt>
                <c:pt idx="2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788754070693088E-2"/>
          <c:y val="7.1826820444678294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392.6</c:v>
                </c:pt>
                <c:pt idx="1">
                  <c:v>569.4</c:v>
                </c:pt>
                <c:pt idx="2">
                  <c:v>1626.4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1840.2</c:v>
                </c:pt>
                <c:pt idx="1">
                  <c:v>1966</c:v>
                </c:pt>
                <c:pt idx="2">
                  <c:v>3005.7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4532</c:v>
                </c:pt>
                <c:pt idx="1">
                  <c:v>7534.4</c:v>
                </c:pt>
                <c:pt idx="2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3172.9</c:v>
                </c:pt>
                <c:pt idx="1">
                  <c:v>1762.1</c:v>
                </c:pt>
                <c:pt idx="2">
                  <c:v>1801.5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67622755499"/>
          <c:y val="0.10161946021799562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3901.3</c:v>
                </c:pt>
                <c:pt idx="1">
                  <c:v>3193.5</c:v>
                </c:pt>
                <c:pt idx="2">
                  <c:v>1597.7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6424</c:v>
                </c:pt>
                <c:pt idx="1">
                  <c:v>12888.2</c:v>
                </c:pt>
                <c:pt idx="2">
                  <c:v>8875.4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7731.1</c:v>
                </c:pt>
                <c:pt idx="1">
                  <c:v>11569.3</c:v>
                </c:pt>
                <c:pt idx="2">
                  <c:v>10962.7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23886.5</c:v>
                </c:pt>
                <c:pt idx="1">
                  <c:v>30171.4</c:v>
                </c:pt>
                <c:pt idx="2">
                  <c:v>29907.9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1798.7000000000003</c:v>
                </c:pt>
                <c:pt idx="1">
                  <c:v>2384.6</c:v>
                </c:pt>
                <c:pt idx="2">
                  <c:v>982.6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5322.2</c:v>
                </c:pt>
                <c:pt idx="1">
                  <c:v>12903.800000000001</c:v>
                </c:pt>
                <c:pt idx="2">
                  <c:v>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7240.2000000000007</c:v>
                </c:pt>
                <c:pt idx="1">
                  <c:v>11334.5</c:v>
                </c:pt>
                <c:pt idx="2">
                  <c:v>10705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 octobre 2019</c:v>
                </c:pt>
                <c:pt idx="1">
                  <c:v>Exécution 2022 
au 31 octobre 2022</c:v>
                </c:pt>
                <c:pt idx="2">
                  <c:v>Exécution 2023 
au 31 octobre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23067.7</c:v>
                </c:pt>
                <c:pt idx="1">
                  <c:v>29294.600000000002</c:v>
                </c:pt>
                <c:pt idx="2">
                  <c:v>28799.100000000002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4"/>
  <sheetViews>
    <sheetView showGridLines="0" tabSelected="1" zoomScaleNormal="100" workbookViewId="0">
      <selection activeCell="A2" sqref="A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4758</v>
      </c>
      <c r="D3" s="4">
        <v>5170.6000000000004</v>
      </c>
      <c r="E3" s="4">
        <v>6493.1</v>
      </c>
      <c r="F3" s="2"/>
      <c r="G3" s="17">
        <f>SIGN(C3)*(E3/C3-1)</f>
        <v>0.36467002942412785</v>
      </c>
      <c r="H3" s="17">
        <f t="shared" ref="H3:H6" si="0">SIGN(D3)*(E3/D3-1)</f>
        <v>0.25577302440722538</v>
      </c>
    </row>
    <row r="4" spans="1:8" ht="15.75" x14ac:dyDescent="0.25">
      <c r="A4" s="1"/>
      <c r="B4" s="3" t="s">
        <v>3</v>
      </c>
      <c r="C4" s="5">
        <v>3270.8</v>
      </c>
      <c r="D4" s="5">
        <v>3735.6</v>
      </c>
      <c r="E4" s="5">
        <v>4845.8999999999996</v>
      </c>
      <c r="F4" s="2"/>
      <c r="G4" s="17">
        <f t="shared" ref="G4:G6" si="1">SIGN(C4)*(E4/C4-1)</f>
        <v>0.48156414332884911</v>
      </c>
      <c r="H4" s="17">
        <f t="shared" si="0"/>
        <v>0.29722132990684225</v>
      </c>
    </row>
    <row r="5" spans="1:8" ht="15.75" x14ac:dyDescent="0.25">
      <c r="A5" s="9"/>
      <c r="B5" s="3" t="s">
        <v>4</v>
      </c>
      <c r="C5" s="4">
        <v>6998.7</v>
      </c>
      <c r="D5" s="4">
        <v>9993.1</v>
      </c>
      <c r="E5" s="4">
        <v>6077.4</v>
      </c>
      <c r="F5" s="2"/>
      <c r="G5" s="17">
        <f t="shared" si="1"/>
        <v>-0.13163873290754002</v>
      </c>
      <c r="H5" s="17">
        <f t="shared" si="0"/>
        <v>-0.3918403698552001</v>
      </c>
    </row>
    <row r="6" spans="1:8" ht="15.75" x14ac:dyDescent="0.25">
      <c r="A6" s="1"/>
      <c r="B6" s="3" t="s">
        <v>5</v>
      </c>
      <c r="C6" s="5">
        <v>4383.7</v>
      </c>
      <c r="D6" s="5">
        <v>3405</v>
      </c>
      <c r="E6" s="5">
        <v>3460</v>
      </c>
      <c r="F6" s="2"/>
      <c r="G6" s="17">
        <f t="shared" si="1"/>
        <v>-0.21071241188949974</v>
      </c>
      <c r="H6" s="17">
        <f t="shared" si="0"/>
        <v>1.6152716593245131E-2</v>
      </c>
    </row>
    <row r="7" spans="1:8" ht="15.75" x14ac:dyDescent="0.25">
      <c r="A7" s="1"/>
      <c r="B7" s="7" t="s">
        <v>6</v>
      </c>
      <c r="C7" s="18">
        <v>19411.2</v>
      </c>
      <c r="D7" s="8">
        <v>22304.3</v>
      </c>
      <c r="E7" s="8">
        <v>20876.400000000001</v>
      </c>
      <c r="F7" s="2"/>
      <c r="G7" s="19">
        <f>SIGN(C7)*(E7/C7-1)</f>
        <v>7.5482195845697264E-2</v>
      </c>
      <c r="H7" s="19">
        <f>SIGN(D7)*(E7/D7-1)</f>
        <v>-6.4019045654873596E-2</v>
      </c>
    </row>
    <row r="8" spans="1:8" ht="15.75" x14ac:dyDescent="0.25">
      <c r="A8" s="1"/>
      <c r="B8" s="14"/>
      <c r="C8" s="15"/>
      <c r="D8" s="15"/>
      <c r="E8" s="15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6"/>
  <sheetViews>
    <sheetView showGridLines="0" topLeftCell="A5" zoomScaleNormal="100" workbookViewId="0">
      <selection activeCell="I17" sqref="I17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7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392.6</v>
      </c>
      <c r="D3" s="4">
        <v>569.4</v>
      </c>
      <c r="E3" s="4">
        <v>1626.4</v>
      </c>
      <c r="F3" s="2"/>
      <c r="G3" s="17">
        <f>SIGN(C3)*(E3/C3-1)</f>
        <v>3.1426388181355067</v>
      </c>
      <c r="H3" s="17">
        <f>SIGN(D3)*(E3/D3-1)</f>
        <v>1.8563400070249387</v>
      </c>
    </row>
    <row r="4" spans="1:8" ht="15.75" x14ac:dyDescent="0.25">
      <c r="A4" s="1"/>
      <c r="B4" s="3" t="s">
        <v>3</v>
      </c>
      <c r="C4" s="5">
        <v>1840.2</v>
      </c>
      <c r="D4" s="5">
        <v>1966</v>
      </c>
      <c r="E4" s="5">
        <v>3005.7</v>
      </c>
      <c r="F4" s="2"/>
      <c r="G4" s="17">
        <f t="shared" ref="G4:G7" si="0">SIGN(C4)*(E4/C4-1)</f>
        <v>0.63335507010107572</v>
      </c>
      <c r="H4" s="17">
        <f t="shared" ref="H4:H7" si="1">SIGN(D4)*(E4/D4-1)</f>
        <v>0.52884028484231926</v>
      </c>
    </row>
    <row r="5" spans="1:8" ht="15.75" x14ac:dyDescent="0.25">
      <c r="A5" s="9"/>
      <c r="B5" s="3" t="s">
        <v>4</v>
      </c>
      <c r="C5" s="4">
        <v>4532</v>
      </c>
      <c r="D5" s="4">
        <v>7534.4</v>
      </c>
      <c r="E5" s="4">
        <v>3657</v>
      </c>
      <c r="F5" s="2"/>
      <c r="G5" s="17">
        <f t="shared" si="0"/>
        <v>-0.19307149161518089</v>
      </c>
      <c r="H5" s="17">
        <f t="shared" si="1"/>
        <v>-0.51462624761095777</v>
      </c>
    </row>
    <row r="6" spans="1:8" ht="15.75" x14ac:dyDescent="0.25">
      <c r="A6" s="1"/>
      <c r="B6" s="3" t="s">
        <v>5</v>
      </c>
      <c r="C6" s="5">
        <v>3172.9</v>
      </c>
      <c r="D6" s="5">
        <v>1762.1</v>
      </c>
      <c r="E6" s="5">
        <v>1801.5</v>
      </c>
      <c r="F6" s="2"/>
      <c r="G6" s="17">
        <f t="shared" si="0"/>
        <v>-0.43222288757918625</v>
      </c>
      <c r="H6" s="17">
        <f t="shared" si="1"/>
        <v>2.2359684467397001E-2</v>
      </c>
    </row>
    <row r="7" spans="1:8" ht="15.75" x14ac:dyDescent="0.25">
      <c r="A7" s="1"/>
      <c r="B7" s="7" t="s">
        <v>6</v>
      </c>
      <c r="C7" s="8">
        <v>9937.7000000000007</v>
      </c>
      <c r="D7" s="8">
        <v>11831.9</v>
      </c>
      <c r="E7" s="8">
        <v>10090.6</v>
      </c>
      <c r="F7" s="2"/>
      <c r="G7" s="19">
        <f t="shared" si="0"/>
        <v>1.5385853869607669E-2</v>
      </c>
      <c r="H7" s="19">
        <f t="shared" si="1"/>
        <v>-0.14716993889400687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opLeftCell="A7" zoomScaleNormal="100" workbookViewId="0">
      <selection activeCell="B2" sqref="B2:H7"/>
    </sheetView>
  </sheetViews>
  <sheetFormatPr baseColWidth="10" defaultColWidth="0" defaultRowHeight="15" customHeight="1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9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23886.5</v>
      </c>
      <c r="D3" s="4">
        <v>30171.4</v>
      </c>
      <c r="E3" s="4">
        <v>29907.9</v>
      </c>
      <c r="F3" s="2"/>
      <c r="G3" s="17">
        <f>E3/C3-1</f>
        <v>0.25208381303246608</v>
      </c>
      <c r="H3" s="17">
        <f>SIGN(D3)*(E3/D3-1)</f>
        <v>-8.7334363006025262E-3</v>
      </c>
    </row>
    <row r="4" spans="1:8" ht="15.75" x14ac:dyDescent="0.25">
      <c r="A4" s="1"/>
      <c r="B4" s="3" t="s">
        <v>3</v>
      </c>
      <c r="C4" s="5">
        <v>7731.1</v>
      </c>
      <c r="D4" s="5">
        <v>11569.3</v>
      </c>
      <c r="E4" s="5">
        <v>10962.7</v>
      </c>
      <c r="F4" s="2"/>
      <c r="G4" s="17">
        <f t="shared" ref="G4:G6" si="0">E4/C4-1</f>
        <v>0.41800002586953999</v>
      </c>
      <c r="H4" s="17">
        <f t="shared" ref="H4:H6" si="1">SIGN(D4)*(E4/D4-1)</f>
        <v>-5.2431867096539908E-2</v>
      </c>
    </row>
    <row r="5" spans="1:8" ht="15.75" x14ac:dyDescent="0.25">
      <c r="A5" s="9"/>
      <c r="B5" s="3" t="s">
        <v>4</v>
      </c>
      <c r="C5" s="4">
        <v>6424</v>
      </c>
      <c r="D5" s="4">
        <v>12888.2</v>
      </c>
      <c r="E5" s="4">
        <v>8875.4</v>
      </c>
      <c r="F5" s="2"/>
      <c r="G5" s="17">
        <f t="shared" si="0"/>
        <v>0.38160024906600243</v>
      </c>
      <c r="H5" s="17">
        <f t="shared" si="1"/>
        <v>-0.31135457239955933</v>
      </c>
    </row>
    <row r="6" spans="1:8" ht="15.75" x14ac:dyDescent="0.25">
      <c r="A6" s="1"/>
      <c r="B6" s="3" t="s">
        <v>5</v>
      </c>
      <c r="C6" s="5">
        <v>3901.3</v>
      </c>
      <c r="D6" s="5">
        <v>3193.5</v>
      </c>
      <c r="E6" s="5">
        <v>1597.7</v>
      </c>
      <c r="F6" s="2"/>
      <c r="G6" s="17">
        <f t="shared" si="0"/>
        <v>-0.59046984338553821</v>
      </c>
      <c r="H6" s="17">
        <f t="shared" si="1"/>
        <v>-0.49970252074526378</v>
      </c>
    </row>
    <row r="7" spans="1:8" ht="15.75" x14ac:dyDescent="0.25">
      <c r="A7" s="1"/>
      <c r="B7" s="7" t="s">
        <v>6</v>
      </c>
      <c r="C7" s="8">
        <v>41943</v>
      </c>
      <c r="D7" s="8">
        <v>57822.400000000001</v>
      </c>
      <c r="E7" s="8">
        <v>51343.7</v>
      </c>
      <c r="F7" s="2"/>
      <c r="G7" s="19">
        <f>E7/C7-1</f>
        <v>0.22413036740338077</v>
      </c>
      <c r="H7" s="19">
        <f>SIGN(D7)*(E7/D7-1)</f>
        <v>-0.11204481308281922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5"/>
  <sheetViews>
    <sheetView showGridLines="0" zoomScaleNormal="100" workbookViewId="0">
      <selection activeCell="A2" sqref="A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63" x14ac:dyDescent="0.25">
      <c r="A2" s="1"/>
      <c r="B2" s="6" t="s">
        <v>8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23067.7</v>
      </c>
      <c r="D3" s="4">
        <v>29294.600000000002</v>
      </c>
      <c r="E3" s="4">
        <v>28799.100000000002</v>
      </c>
      <c r="F3" s="2"/>
      <c r="G3" s="17">
        <f>SIGN(C3)*(E3/C3-1)</f>
        <v>0.24845996783381086</v>
      </c>
      <c r="H3" s="17">
        <f>SIGN(D3)*(E3/D3-1)</f>
        <v>-1.6914380124664619E-2</v>
      </c>
    </row>
    <row r="4" spans="1:8" ht="15.75" x14ac:dyDescent="0.25">
      <c r="A4" s="1"/>
      <c r="B4" s="3" t="s">
        <v>3</v>
      </c>
      <c r="C4" s="5">
        <v>7240.2000000000007</v>
      </c>
      <c r="D4" s="5">
        <v>11334.5</v>
      </c>
      <c r="E4" s="5">
        <v>10705</v>
      </c>
      <c r="F4" s="2"/>
      <c r="G4" s="17">
        <f t="shared" ref="G4:G7" si="0">SIGN(C4)*(E4/C4-1)</f>
        <v>0.4785503162896052</v>
      </c>
      <c r="H4" s="17">
        <f t="shared" ref="H4:H7" si="1">SIGN(D4)*(E4/D4-1)</f>
        <v>-5.5538400458776338E-2</v>
      </c>
    </row>
    <row r="5" spans="1:8" ht="15.75" x14ac:dyDescent="0.25">
      <c r="A5" s="9"/>
      <c r="B5" s="3" t="s">
        <v>4</v>
      </c>
      <c r="C5" s="4">
        <v>5322.2</v>
      </c>
      <c r="D5" s="4">
        <v>12903.800000000001</v>
      </c>
      <c r="E5" s="4">
        <v>8624</v>
      </c>
      <c r="F5" s="2"/>
      <c r="G5" s="17">
        <f t="shared" si="0"/>
        <v>0.62038254857014019</v>
      </c>
      <c r="H5" s="17">
        <f t="shared" si="1"/>
        <v>-0.33166974069653909</v>
      </c>
    </row>
    <row r="6" spans="1:8" ht="15.75" x14ac:dyDescent="0.25">
      <c r="A6" s="1"/>
      <c r="B6" s="3" t="s">
        <v>5</v>
      </c>
      <c r="C6" s="5">
        <v>1798.7000000000003</v>
      </c>
      <c r="D6" s="5">
        <v>2384.6</v>
      </c>
      <c r="E6" s="5">
        <v>982.6</v>
      </c>
      <c r="F6" s="2"/>
      <c r="G6" s="17">
        <f t="shared" si="0"/>
        <v>-0.45371657308055824</v>
      </c>
      <c r="H6" s="17">
        <f>SIGN(D6)*(E6/D6-1)</f>
        <v>-0.58793927702759374</v>
      </c>
    </row>
    <row r="7" spans="1:8" ht="15.75" x14ac:dyDescent="0.25">
      <c r="A7" s="1"/>
      <c r="B7" s="7" t="s">
        <v>6</v>
      </c>
      <c r="C7" s="8">
        <v>37428.9</v>
      </c>
      <c r="D7" s="8">
        <v>55917.5</v>
      </c>
      <c r="E7" s="8">
        <v>49110.7</v>
      </c>
      <c r="F7" s="2"/>
      <c r="G7" s="19">
        <f t="shared" si="0"/>
        <v>0.31210642043982051</v>
      </c>
      <c r="H7" s="19">
        <f t="shared" si="1"/>
        <v>-0.121729333392945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CAF BRUTE</vt:lpstr>
      <vt:lpstr>CAF NETTE</vt:lpstr>
      <vt:lpstr>TRESORERIE brute</vt:lpstr>
      <vt:lpstr>TRESORERIE nette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dcterms:created xsi:type="dcterms:W3CDTF">2022-12-09T09:55:56Z</dcterms:created>
  <dcterms:modified xsi:type="dcterms:W3CDTF">2023-11-13T16:48:50Z</dcterms:modified>
</cp:coreProperties>
</file>